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м.б" sheetId="2" r:id="rId2"/>
    <sheet name="суб" sheetId="3" r:id="rId3"/>
  </sheets>
  <definedNames/>
  <calcPr fullCalcOnLoad="1"/>
</workbook>
</file>

<file path=xl/sharedStrings.xml><?xml version="1.0" encoding="utf-8"?>
<sst xmlns="http://schemas.openxmlformats.org/spreadsheetml/2006/main" count="198" uniqueCount="144">
  <si>
    <t>МКОУ Большесалырская   сш</t>
  </si>
  <si>
    <t>(наименование организации)</t>
  </si>
  <si>
    <t>По месячная разбивка бюджета на 2015 год</t>
  </si>
  <si>
    <t xml:space="preserve">   875   0217564     0702   2СО82</t>
  </si>
  <si>
    <t>Код статьи</t>
  </si>
  <si>
    <t>Наименование статьи затрат</t>
  </si>
  <si>
    <t>Всего</t>
  </si>
  <si>
    <t>I квартал</t>
  </si>
  <si>
    <t>II квартал</t>
  </si>
  <si>
    <t>III квартал</t>
  </si>
  <si>
    <t>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</si>
  <si>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</si>
  <si>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</si>
  <si>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</si>
  <si>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</si>
  <si>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</si>
  <si>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</si>
  <si>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</si>
  <si>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</si>
  <si>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</si>
  <si>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</si>
  <si>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</si>
  <si>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</si>
  <si>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Расходы на выплаты персоналу в целях обесечения выполнения функций государственными (муниципальными) органами,казенными учреждениями</t>
  </si>
  <si>
    <t>111 Фонд оплаты руда казенных учреждений</t>
  </si>
  <si>
    <t>Заработная плата</t>
  </si>
  <si>
    <t>Начисления на выплаты по оплате труда</t>
  </si>
  <si>
    <t>ИТОГО</t>
  </si>
  <si>
    <t>112 Иные выплаты персоналу казенных учреждений,за исключением  фонда оплаты труда</t>
  </si>
  <si>
    <t>Прочие выплаты</t>
  </si>
  <si>
    <t>Пособие до 3-х лет</t>
  </si>
  <si>
    <t>возмещение расходов на прохождение медицинского осмотра педагогических работников</t>
  </si>
  <si>
    <t>суточные при служебных командировках и по курсам повышения квалификации в части расходов, связанных с командировками педагогических работников</t>
  </si>
  <si>
    <t>Транспортные услуги</t>
  </si>
  <si>
    <t>транспортные расходы по служебным командировкам – оплата проезда в части расходов, связанных с командированием педагогических работников</t>
  </si>
  <si>
    <t>Прочие работы, услуги</t>
  </si>
  <si>
    <t xml:space="preserve">расходы на проживание по командировкам, курсам повышения квалификации педагогических работников </t>
  </si>
  <si>
    <t>113 Иные выплаты, за исключением фонда оплаты руда казенных учреждений,лицам привлекаемым согласно законодательству для выполнения отдельных полномочий</t>
  </si>
  <si>
    <t xml:space="preserve"> Транспортныее услуги</t>
  </si>
  <si>
    <t xml:space="preserve"> прочие работы услуги</t>
  </si>
  <si>
    <t xml:space="preserve"> прочие расходы</t>
  </si>
  <si>
    <t xml:space="preserve"> Иные закупки товаров, работ в услуг для обеспечения государственных ( муниципальных) нужд</t>
  </si>
  <si>
    <t>244 Прочая закупка товаров, работ и услуг для обеспечения государственных ( муниципальных) нужд</t>
  </si>
  <si>
    <t>Услуги связи</t>
  </si>
  <si>
    <t>оплата за подключение к глобальной информационной сети Интернет, абонентская плата</t>
  </si>
  <si>
    <t>расходы на оплату услуг организаций федеральной почтовой связи по доставке и пересылке заработной платы педагогических работников</t>
  </si>
  <si>
    <t xml:space="preserve">транспортные услуги для проведения культурно-массовых и массовых физкультурно-спортивных соревнований детей, олимпиад и других мероприятий с участием обучающихся </t>
  </si>
  <si>
    <t>транспортные расходы на доставку:учебного оборудования для кабинетов и лабораторий, аппаратуры, приборов, машин, станков и другого специального оборудования для учебных целей, необходимого для организации деятельности педагогических работников, обучающихся;спортивного оборудования и инвентаря;мебели для учебных целей;музыкальных инструментов;средств вычислительной техники, копировально-множительной техники, связи и телекоммуникаций, необходимых для организации деятельности педагогических работников и обучающихся;наглядных и звуковых пособий (видеокассет, аудиокассет, слайдов и т.д.) и экспонатов;</t>
  </si>
  <si>
    <t>оплата проезда детей при проведении культурно-массовых и массовых физкультурно-спортивных мероприятий, олимпиад и других мероприятий с участием обучающихся</t>
  </si>
  <si>
    <t xml:space="preserve">Арендная плата за пользование имуществом  </t>
  </si>
  <si>
    <t xml:space="preserve">наем транспорта для проведения культурно-массовых и массовых физкультурно-спортивных мероприятий, олимпиад и других мероприятий с участием обучающихся </t>
  </si>
  <si>
    <t>Работы, услуги по содержанию имущества</t>
  </si>
  <si>
    <t xml:space="preserve">ремонт и обслуживание оргтехники, используемой педагогическими работниками, обучающимися  </t>
  </si>
  <si>
    <t xml:space="preserve">ремонт и техническое обслуживание копировально-множительного оборудования, используемого педагогическими работниками, обучающимися </t>
  </si>
  <si>
    <t xml:space="preserve">ремонт и обслуживание музыкального оборудованияи инструментов в части расходов, связанные с организацией деятельности педагогических работников, обучающихся </t>
  </si>
  <si>
    <t>заправка и восстановление картриджей для оборудования, используемого педагогическими работниками, обучающимися</t>
  </si>
  <si>
    <t xml:space="preserve">текущий ремонт и техническое обслуживание оборудования, приборов и инвентаря, используемого педагогическими работниками, обучающимися </t>
  </si>
  <si>
    <t xml:space="preserve">услуги по ремонту ученической мебели, рабочего места педагогического работника </t>
  </si>
  <si>
    <t xml:space="preserve">медицинский осмотр педагогических работников </t>
  </si>
  <si>
    <t xml:space="preserve">приобретение или изготовление бланков документов    об образовании и (или) о квалификации                                     </t>
  </si>
  <si>
    <t>оплата за участие в семинарах, курсах повышения квалификации, конференциях и спортивных мероприятиях педагогических работников</t>
  </si>
  <si>
    <t xml:space="preserve">подписка и приобретение периодических изданий, необходимых  для организации деятельности педагогических работников </t>
  </si>
  <si>
    <t xml:space="preserve">приобретение программного обеспечения для организации деятельности педагогических работников, обучающихся </t>
  </si>
  <si>
    <t xml:space="preserve">расходы на проживание, организацию питания, оплата за участие детей при проведении культурно-массовых и массовых физкультурно-спортивных мероприятий, олимпиад и других мероприятий с участием обучающихся </t>
  </si>
  <si>
    <t>Прочие расходы</t>
  </si>
  <si>
    <t>Приобретение кубков, медалей, ценных подарков</t>
  </si>
  <si>
    <t xml:space="preserve">приобретение свидетельств, грамот, дипломов обучающихся </t>
  </si>
  <si>
    <t>приобретение медалей «За особые успехи в учении»</t>
  </si>
  <si>
    <t xml:space="preserve">питание детей (в случае невозможности приобретения услуг по его организации) при проведении культурно-массовых и массовых физкультурно-спортивных мероприятий, олимпиад и других мероприятий с участием обучающихся </t>
  </si>
  <si>
    <t>Увеличение стоимости основных средств</t>
  </si>
  <si>
    <t xml:space="preserve">приобретение учебного оборудования для кабинетов и лабораторий, аппаратуры, приборов, машин, станков и другого  специального оборудования для учебных целей, необходимого  для организации деятельности педагогических работников, обучающихся </t>
  </si>
  <si>
    <t xml:space="preserve">приобретение: </t>
  </si>
  <si>
    <t>спортивного оборудования и инвентаря</t>
  </si>
  <si>
    <t xml:space="preserve">мебели для учебных целей </t>
  </si>
  <si>
    <t xml:space="preserve">музыкальных инструментов </t>
  </si>
  <si>
    <t xml:space="preserve">средств вычислительной  техники, копировально-множительной техники, необходимой для организации деятельности педагогических работников и обучающихся </t>
  </si>
  <si>
    <t>средств связи и телекоммуникаций, необходимых для организации деятельности педагогических работников и обучающихся</t>
  </si>
  <si>
    <t>наглядных и звуковых пособий (видеокассет, аудиокассет, слайдов и т.д.) и экспонатов</t>
  </si>
  <si>
    <t>учебников</t>
  </si>
  <si>
    <t xml:space="preserve">Увеличение стоимости материальных запасов </t>
  </si>
  <si>
    <t>Продукты питания</t>
  </si>
  <si>
    <t>учебные расходы на приобретение материалов и предметов инвентаря для учебных и лабораторных занятий</t>
  </si>
  <si>
    <t>приобретение ГСМ для проведения культурно-массовых</t>
  </si>
  <si>
    <t xml:space="preserve">и массовых физкультурно-спортивных мероприятий детей </t>
  </si>
  <si>
    <t xml:space="preserve">приобретение служебной одежды и обуви для педагогических работников </t>
  </si>
  <si>
    <t>приобретение методических пособий, классных журналов и т.д.</t>
  </si>
  <si>
    <t xml:space="preserve">канцелярские принадлежности в части расходов, связанных с организацией деятельности педагогических работников </t>
  </si>
  <si>
    <t>строительные материалы, необходимые для обучения по предмету «Технология»</t>
  </si>
  <si>
    <t xml:space="preserve">бумага, химические реактивы, семена, ткани, необходимые для организации деятельности педагогических работников и обучающихся </t>
  </si>
  <si>
    <t xml:space="preserve">медикаменты, перевязочные средства в учебные классы </t>
  </si>
  <si>
    <t xml:space="preserve">запасные части к вычислительной и оргтехнике, используемой педагогическими работниками и обучающимися  </t>
  </si>
  <si>
    <t>запасные части к средствам связи, используемой педагогическими работниками и обучающимися</t>
  </si>
  <si>
    <t>дискеты, картриджи, тонеры для принтеров и множительной техники, используемые для организации деятельности педагогическими работниками и обучающимися</t>
  </si>
  <si>
    <t xml:space="preserve">справочная литература </t>
  </si>
  <si>
    <t>Итого</t>
  </si>
  <si>
    <t>Директор школы                                     О.М.Ефимова</t>
  </si>
  <si>
    <t>По месячная разбивка бюджета по МКОУ  Большесалырской  с.о.ш.на 2015  год</t>
  </si>
  <si>
    <t>875 0702 0218061</t>
  </si>
  <si>
    <t>2СО82</t>
  </si>
  <si>
    <t>транспортные расходы по служебным командировкам - оплата проезда, в части расходов, связанных с командированием педагогических работников,</t>
  </si>
  <si>
    <t>расходы на проживание педагогических работников</t>
  </si>
  <si>
    <t xml:space="preserve"> Транспортные услуги</t>
  </si>
  <si>
    <t xml:space="preserve"> почие работы услуги</t>
  </si>
  <si>
    <t xml:space="preserve"> Услуги связи</t>
  </si>
  <si>
    <t>Предоставление сертификата ооо "Компания Реноме"</t>
  </si>
  <si>
    <t>ООО "М2М-Телематика Сибирь"  ГЛОНАСС</t>
  </si>
  <si>
    <t xml:space="preserve">перевозка школьников к месту учебы </t>
  </si>
  <si>
    <t>оплата проезда детей при проведении культурно-массовых и массовых физкультурно-спортивных мероприятий,олимпиад и других мероприятий с участием обучающихся</t>
  </si>
  <si>
    <t>Коммунальные услуги</t>
  </si>
  <si>
    <t>электроэнергия</t>
  </si>
  <si>
    <t>теплоснабжение</t>
  </si>
  <si>
    <t>горячее водоснабжение</t>
  </si>
  <si>
    <t>холодное водоснабжение</t>
  </si>
  <si>
    <t>вывоз ЖБО</t>
  </si>
  <si>
    <t>Вывоз ТБО</t>
  </si>
  <si>
    <t>Техническое обслуживание пожарной сигнализации</t>
  </si>
  <si>
    <t>Дератизация</t>
  </si>
  <si>
    <t>Камерная обработка</t>
  </si>
  <si>
    <t>Протиклещевая обработка</t>
  </si>
  <si>
    <t>Измерение сопративления изоляции электропровода</t>
  </si>
  <si>
    <t>Заправкв огнетушителя</t>
  </si>
  <si>
    <t>Ремонт и обслуживание орг техники</t>
  </si>
  <si>
    <t>Договор на обслуживание теплосчетчика и водосчетчика</t>
  </si>
  <si>
    <t>Промывка системы отопления</t>
  </si>
  <si>
    <t>Договор на уборку снега</t>
  </si>
  <si>
    <t>Услуги СЭС</t>
  </si>
  <si>
    <t>Лабораторные исследования стружки с кровли здания</t>
  </si>
  <si>
    <t>Противопожарная обработки кровли</t>
  </si>
  <si>
    <t>Диагностика трактора</t>
  </si>
  <si>
    <t>Проверка приборов учета тепловой энергии (проведена в 2014г под гарантийные письма)</t>
  </si>
  <si>
    <t>Поверка весов</t>
  </si>
  <si>
    <t>Оказание охранных услуг</t>
  </si>
  <si>
    <t>Предоставление сертификата ООО "Компания Реноме"</t>
  </si>
  <si>
    <t>Медицинские услуги</t>
  </si>
  <si>
    <t xml:space="preserve">Обучение по электрохозяйству </t>
  </si>
  <si>
    <t>Обучение по  теплохозяйству</t>
  </si>
  <si>
    <t>Обучение по  пожарному санминимуму</t>
  </si>
  <si>
    <t>Санитарно-гигиеническое обучение</t>
  </si>
  <si>
    <t>Услуги нотариуса</t>
  </si>
  <si>
    <t>Лицензирование программ</t>
  </si>
  <si>
    <t>Договор на обслуживание программного обеспечения</t>
  </si>
  <si>
    <t>Договор на сопровождение учащихся</t>
  </si>
  <si>
    <t xml:space="preserve"> питания обучающихся 10-х классов,привлекаемых для прохождения учебных сборов</t>
  </si>
  <si>
    <t>Директор школы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</si>
</sst>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7">
    <font>
      <sz val="10"/>
      <name val="Arial"/>
      <family val="0"/>
    </font>
    <font>
      <u val="single"/>
      <sz val="8"/>
      <name val="Arial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9" fillId="0" borderId="0" xfId="0" applyFont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180" fontId="11" fillId="2" borderId="2" xfId="0" applyNumberFormat="1" applyFont="1" applyFill="1" applyBorder="1" applyAlignment="1">
      <alignment vertical="top" wrapText="1"/>
    </xf>
    <xf numFmtId="180" fontId="11" fillId="2" borderId="2" xfId="0" applyNumberFormat="1" applyFont="1" applyFill="1" applyBorder="1" applyAlignment="1">
      <alignment vertical="top"/>
    </xf>
    <xf numFmtId="0" fontId="1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/>
    </xf>
    <xf numFmtId="0" fontId="13" fillId="4" borderId="0" xfId="0" applyFont="1" applyFill="1" applyAlignment="1">
      <alignment/>
    </xf>
    <xf numFmtId="0" fontId="9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0" fillId="6" borderId="1" xfId="0" applyFill="1" applyBorder="1" applyAlignment="1">
      <alignment/>
    </xf>
    <xf numFmtId="0" fontId="15" fillId="7" borderId="1" xfId="0" applyFont="1" applyFill="1" applyBorder="1" applyAlignment="1">
      <alignment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5" fillId="7" borderId="1" xfId="0" applyFont="1" applyFill="1" applyBorder="1" applyAlignment="1">
      <alignment/>
    </xf>
    <xf numFmtId="0" fontId="15" fillId="7" borderId="2" xfId="0" applyFont="1" applyFill="1" applyBorder="1" applyAlignment="1">
      <alignment/>
    </xf>
    <xf numFmtId="0" fontId="5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vertical="center" wrapText="1"/>
    </xf>
    <xf numFmtId="0" fontId="0" fillId="5" borderId="11" xfId="0" applyFill="1" applyBorder="1" applyAlignment="1">
      <alignment/>
    </xf>
    <xf numFmtId="0" fontId="7" fillId="3" borderId="2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9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8" borderId="2" xfId="0" applyFont="1" applyFill="1" applyBorder="1" applyAlignment="1">
      <alignment vertical="center" wrapText="1"/>
    </xf>
    <xf numFmtId="0" fontId="5" fillId="0" borderId="8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5" fillId="0" borderId="8" xfId="0" applyFont="1" applyBorder="1" applyAlignment="1">
      <alignment horizontal="center" vertical="top"/>
    </xf>
    <xf numFmtId="0" fontId="3" fillId="0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A1">
      <selection activeCell="A1" sqref="A1:IV16384"/>
    </sheetView>
  </sheetViews>
  <sheetFormatPr defaultColWidth="8.8515625" defaultRowHeight="12.75"/>
  <cols>
    <col min="1" max="1" width="21.28125" style="0" customWidth="1"/>
    <col min="2" max="2" width="4.421875" style="0" customWidth="1"/>
    <col min="3" max="3" width="51.140625" style="0" customWidth="1"/>
    <col min="4" max="5" width="9.00390625" style="0" bestFit="1" customWidth="1"/>
    <col min="6" max="6" width="8.7109375" style="0" customWidth="1"/>
    <col min="7" max="10" width="9.00390625" style="0" bestFit="1" customWidth="1"/>
    <col min="14" max="15" width="8.57421875" style="0" customWidth="1"/>
    <col min="16" max="16" width="8.8515625" style="0" customWidth="1"/>
  </cols>
  <sheetData>
    <row r="1" spans="3:17" ht="12.75">
      <c r="C1" s="80" t="s">
        <v>96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2.75">
      <c r="A2" s="5"/>
      <c r="B2" s="1"/>
      <c r="C2" s="81" t="s">
        <v>97</v>
      </c>
      <c r="D2" s="82"/>
      <c r="E2" s="83" t="s">
        <v>98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6" ht="12.75">
      <c r="A3" s="73" t="s">
        <v>4</v>
      </c>
      <c r="B3" s="75" t="s">
        <v>5</v>
      </c>
      <c r="C3" s="76"/>
      <c r="D3" s="79" t="s">
        <v>6</v>
      </c>
      <c r="E3" s="66" t="s">
        <v>7</v>
      </c>
      <c r="F3" s="66"/>
      <c r="G3" s="66"/>
      <c r="H3" s="66" t="s">
        <v>8</v>
      </c>
      <c r="I3" s="66"/>
      <c r="J3" s="66"/>
      <c r="K3" s="66" t="s">
        <v>9</v>
      </c>
      <c r="L3" s="66"/>
      <c r="M3" s="66"/>
      <c r="N3" s="66" t="s">
        <v>10</v>
      </c>
      <c r="O3" s="66"/>
      <c r="P3" s="66"/>
    </row>
    <row r="4" spans="1:16" ht="12.75">
      <c r="A4" s="74"/>
      <c r="B4" s="77"/>
      <c r="C4" s="78"/>
      <c r="D4" s="79"/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6" t="s">
        <v>22</v>
      </c>
    </row>
    <row r="5" spans="1:16" ht="45" customHeight="1">
      <c r="A5" s="7">
        <v>110</v>
      </c>
      <c r="B5" s="67" t="s">
        <v>23</v>
      </c>
      <c r="C5" s="68"/>
      <c r="D5" s="8">
        <f>E5+F5+G5+H5+I5+J5+K5+L5+M5+N5+O5+P5</f>
        <v>2047333</v>
      </c>
      <c r="E5" s="8">
        <f aca="true" t="shared" si="0" ref="E5:P5">E8+E16+E20</f>
        <v>170612</v>
      </c>
      <c r="F5" s="8">
        <f t="shared" si="0"/>
        <v>170612</v>
      </c>
      <c r="G5" s="8">
        <f t="shared" si="0"/>
        <v>170612</v>
      </c>
      <c r="H5" s="8">
        <f t="shared" si="0"/>
        <v>170612</v>
      </c>
      <c r="I5" s="8">
        <f t="shared" si="0"/>
        <v>170612</v>
      </c>
      <c r="J5" s="8">
        <f t="shared" si="0"/>
        <v>170612</v>
      </c>
      <c r="K5" s="8">
        <f t="shared" si="0"/>
        <v>170612</v>
      </c>
      <c r="L5" s="8">
        <f t="shared" si="0"/>
        <v>170612</v>
      </c>
      <c r="M5" s="8">
        <f t="shared" si="0"/>
        <v>170612</v>
      </c>
      <c r="N5" s="8">
        <f t="shared" si="0"/>
        <v>170612</v>
      </c>
      <c r="O5" s="8">
        <f t="shared" si="0"/>
        <v>170612</v>
      </c>
      <c r="P5" s="8">
        <f t="shared" si="0"/>
        <v>170601</v>
      </c>
    </row>
    <row r="6" spans="1:16" ht="12.75">
      <c r="A6" s="34" t="s">
        <v>24</v>
      </c>
      <c r="B6" s="9">
        <v>211</v>
      </c>
      <c r="C6" s="10" t="s">
        <v>25</v>
      </c>
      <c r="D6" s="8">
        <f aca="true" t="shared" si="1" ref="D6:D71">E6+F6+G6+H6+I6+J6+K6+L6+M6+N6+O6+P6</f>
        <v>1571853</v>
      </c>
      <c r="E6" s="8">
        <v>130988</v>
      </c>
      <c r="F6" s="8">
        <v>130988</v>
      </c>
      <c r="G6" s="8">
        <v>130988</v>
      </c>
      <c r="H6" s="8">
        <v>130988</v>
      </c>
      <c r="I6" s="8">
        <v>130988</v>
      </c>
      <c r="J6" s="8">
        <v>130988</v>
      </c>
      <c r="K6" s="8">
        <v>130988</v>
      </c>
      <c r="L6" s="8">
        <v>130988</v>
      </c>
      <c r="M6" s="8">
        <v>130988</v>
      </c>
      <c r="N6" s="8">
        <v>130988</v>
      </c>
      <c r="O6" s="8">
        <v>130988</v>
      </c>
      <c r="P6" s="8">
        <v>130985</v>
      </c>
    </row>
    <row r="7" spans="1:16" ht="12.75">
      <c r="A7" s="35"/>
      <c r="B7" s="9">
        <v>213</v>
      </c>
      <c r="C7" s="10" t="s">
        <v>26</v>
      </c>
      <c r="D7" s="8">
        <f t="shared" si="1"/>
        <v>474700</v>
      </c>
      <c r="E7" s="8">
        <v>39559</v>
      </c>
      <c r="F7" s="8">
        <v>39559</v>
      </c>
      <c r="G7" s="8">
        <v>39559</v>
      </c>
      <c r="H7" s="8">
        <v>39559</v>
      </c>
      <c r="I7" s="8">
        <v>39559</v>
      </c>
      <c r="J7" s="8">
        <v>39559</v>
      </c>
      <c r="K7" s="8">
        <v>39559</v>
      </c>
      <c r="L7" s="8">
        <v>39559</v>
      </c>
      <c r="M7" s="8">
        <v>39559</v>
      </c>
      <c r="N7" s="8">
        <v>39559</v>
      </c>
      <c r="O7" s="8">
        <v>39559</v>
      </c>
      <c r="P7" s="8">
        <v>39551</v>
      </c>
    </row>
    <row r="8" spans="1:16" ht="12.75">
      <c r="A8" s="36"/>
      <c r="B8" s="16" t="s">
        <v>27</v>
      </c>
      <c r="C8" s="69"/>
      <c r="D8" s="8">
        <f t="shared" si="1"/>
        <v>2046553</v>
      </c>
      <c r="E8" s="8">
        <f>E7+E6</f>
        <v>170547</v>
      </c>
      <c r="F8" s="8">
        <f aca="true" t="shared" si="2" ref="F8:P8">F7+F6</f>
        <v>170547</v>
      </c>
      <c r="G8" s="8">
        <f t="shared" si="2"/>
        <v>170547</v>
      </c>
      <c r="H8" s="8">
        <f t="shared" si="2"/>
        <v>170547</v>
      </c>
      <c r="I8" s="8">
        <f t="shared" si="2"/>
        <v>170547</v>
      </c>
      <c r="J8" s="8">
        <f t="shared" si="2"/>
        <v>170547</v>
      </c>
      <c r="K8" s="8">
        <f t="shared" si="2"/>
        <v>170547</v>
      </c>
      <c r="L8" s="8">
        <f t="shared" si="2"/>
        <v>170547</v>
      </c>
      <c r="M8" s="8">
        <f t="shared" si="2"/>
        <v>170547</v>
      </c>
      <c r="N8" s="8">
        <f t="shared" si="2"/>
        <v>170547</v>
      </c>
      <c r="O8" s="8">
        <f t="shared" si="2"/>
        <v>170547</v>
      </c>
      <c r="P8" s="8">
        <f t="shared" si="2"/>
        <v>170536</v>
      </c>
    </row>
    <row r="9" spans="1:16" ht="12.75">
      <c r="A9" s="49" t="s">
        <v>28</v>
      </c>
      <c r="B9" s="85">
        <v>212</v>
      </c>
      <c r="C9" s="11" t="s">
        <v>29</v>
      </c>
      <c r="D9" s="8">
        <f t="shared" si="1"/>
        <v>780</v>
      </c>
      <c r="E9" s="8">
        <f aca="true" t="shared" si="3" ref="E9:P9">E10+E11</f>
        <v>65</v>
      </c>
      <c r="F9" s="8">
        <f t="shared" si="3"/>
        <v>65</v>
      </c>
      <c r="G9" s="8">
        <f t="shared" si="3"/>
        <v>65</v>
      </c>
      <c r="H9" s="8">
        <f t="shared" si="3"/>
        <v>65</v>
      </c>
      <c r="I9" s="8">
        <f t="shared" si="3"/>
        <v>65</v>
      </c>
      <c r="J9" s="8">
        <f t="shared" si="3"/>
        <v>65</v>
      </c>
      <c r="K9" s="8">
        <f t="shared" si="3"/>
        <v>65</v>
      </c>
      <c r="L9" s="8">
        <f t="shared" si="3"/>
        <v>65</v>
      </c>
      <c r="M9" s="8">
        <f t="shared" si="3"/>
        <v>65</v>
      </c>
      <c r="N9" s="8">
        <f t="shared" si="3"/>
        <v>65</v>
      </c>
      <c r="O9" s="8">
        <f t="shared" si="3"/>
        <v>65</v>
      </c>
      <c r="P9" s="8">
        <f t="shared" si="3"/>
        <v>65</v>
      </c>
    </row>
    <row r="10" spans="1:16" ht="12.75">
      <c r="A10" s="58"/>
      <c r="B10" s="86"/>
      <c r="C10" s="12" t="s">
        <v>30</v>
      </c>
      <c r="D10" s="8">
        <f t="shared" si="1"/>
        <v>780</v>
      </c>
      <c r="E10" s="8">
        <v>65</v>
      </c>
      <c r="F10" s="8">
        <v>65</v>
      </c>
      <c r="G10" s="8">
        <v>65</v>
      </c>
      <c r="H10" s="8">
        <v>65</v>
      </c>
      <c r="I10" s="8">
        <v>65</v>
      </c>
      <c r="J10" s="8">
        <v>65</v>
      </c>
      <c r="K10" s="8">
        <v>65</v>
      </c>
      <c r="L10" s="8">
        <v>65</v>
      </c>
      <c r="M10" s="8">
        <v>65</v>
      </c>
      <c r="N10" s="8">
        <v>65</v>
      </c>
      <c r="O10" s="8">
        <v>65</v>
      </c>
      <c r="P10" s="8">
        <v>65</v>
      </c>
    </row>
    <row r="11" spans="1:16" ht="20.25">
      <c r="A11" s="58"/>
      <c r="B11" s="87"/>
      <c r="C11" s="12" t="s">
        <v>31</v>
      </c>
      <c r="D11" s="8">
        <f t="shared" si="1"/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58"/>
      <c r="B12" s="63">
        <v>222</v>
      </c>
      <c r="C12" s="11" t="s">
        <v>33</v>
      </c>
      <c r="D12" s="8">
        <f t="shared" si="1"/>
        <v>0</v>
      </c>
      <c r="E12" s="8">
        <f>E13</f>
        <v>0</v>
      </c>
      <c r="F12" s="8">
        <f aca="true" t="shared" si="4" ref="F12:P12">F13</f>
        <v>0</v>
      </c>
      <c r="G12" s="8">
        <f t="shared" si="4"/>
        <v>0</v>
      </c>
      <c r="H12" s="8">
        <f t="shared" si="4"/>
        <v>0</v>
      </c>
      <c r="I12" s="8">
        <f t="shared" si="4"/>
        <v>0</v>
      </c>
      <c r="J12" s="8">
        <f t="shared" si="4"/>
        <v>0</v>
      </c>
      <c r="K12" s="8">
        <f t="shared" si="4"/>
        <v>0</v>
      </c>
      <c r="L12" s="8">
        <f t="shared" si="4"/>
        <v>0</v>
      </c>
      <c r="M12" s="8">
        <f t="shared" si="4"/>
        <v>0</v>
      </c>
      <c r="N12" s="8">
        <f t="shared" si="4"/>
        <v>0</v>
      </c>
      <c r="O12" s="8">
        <f t="shared" si="4"/>
        <v>0</v>
      </c>
      <c r="P12" s="8">
        <f t="shared" si="4"/>
        <v>0</v>
      </c>
    </row>
    <row r="13" spans="1:16" ht="36">
      <c r="A13" s="58"/>
      <c r="B13" s="64"/>
      <c r="C13" s="88" t="s">
        <v>99</v>
      </c>
      <c r="D13" s="8">
        <f t="shared" si="1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58"/>
      <c r="B14" s="63">
        <v>226</v>
      </c>
      <c r="C14" s="15" t="s">
        <v>35</v>
      </c>
      <c r="D14" s="8">
        <f t="shared" si="1"/>
        <v>0</v>
      </c>
      <c r="E14" s="8">
        <f>E15</f>
        <v>0</v>
      </c>
      <c r="F14" s="8">
        <f aca="true" t="shared" si="5" ref="F14:P14">F15</f>
        <v>0</v>
      </c>
      <c r="G14" s="8">
        <f t="shared" si="5"/>
        <v>0</v>
      </c>
      <c r="H14" s="8">
        <f t="shared" si="5"/>
        <v>0</v>
      </c>
      <c r="I14" s="8">
        <f t="shared" si="5"/>
        <v>0</v>
      </c>
      <c r="J14" s="8">
        <f t="shared" si="5"/>
        <v>0</v>
      </c>
      <c r="K14" s="8">
        <f t="shared" si="5"/>
        <v>0</v>
      </c>
      <c r="L14" s="8">
        <f t="shared" si="5"/>
        <v>0</v>
      </c>
      <c r="M14" s="8">
        <f t="shared" si="5"/>
        <v>0</v>
      </c>
      <c r="N14" s="8">
        <f t="shared" si="5"/>
        <v>0</v>
      </c>
      <c r="O14" s="8">
        <f t="shared" si="5"/>
        <v>0</v>
      </c>
      <c r="P14" s="8">
        <f t="shared" si="5"/>
        <v>0</v>
      </c>
    </row>
    <row r="15" spans="1:16" ht="12.75">
      <c r="A15" s="58"/>
      <c r="B15" s="65"/>
      <c r="C15" s="10" t="s">
        <v>100</v>
      </c>
      <c r="D15" s="8">
        <f t="shared" si="1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59"/>
      <c r="B16" s="45" t="s">
        <v>27</v>
      </c>
      <c r="C16" s="46"/>
      <c r="D16" s="8">
        <f t="shared" si="1"/>
        <v>780</v>
      </c>
      <c r="E16" s="8">
        <f>E14+E12+E9</f>
        <v>65</v>
      </c>
      <c r="F16" s="8">
        <f aca="true" t="shared" si="6" ref="F16:P16">F14+F12+F9</f>
        <v>65</v>
      </c>
      <c r="G16" s="8">
        <f t="shared" si="6"/>
        <v>65</v>
      </c>
      <c r="H16" s="8">
        <f t="shared" si="6"/>
        <v>65</v>
      </c>
      <c r="I16" s="8">
        <f t="shared" si="6"/>
        <v>65</v>
      </c>
      <c r="J16" s="8">
        <f t="shared" si="6"/>
        <v>65</v>
      </c>
      <c r="K16" s="8">
        <f t="shared" si="6"/>
        <v>65</v>
      </c>
      <c r="L16" s="8">
        <f t="shared" si="6"/>
        <v>65</v>
      </c>
      <c r="M16" s="8">
        <f t="shared" si="6"/>
        <v>65</v>
      </c>
      <c r="N16" s="8">
        <f t="shared" si="6"/>
        <v>65</v>
      </c>
      <c r="O16" s="8">
        <f t="shared" si="6"/>
        <v>65</v>
      </c>
      <c r="P16" s="8">
        <f t="shared" si="6"/>
        <v>65</v>
      </c>
    </row>
    <row r="17" spans="1:16" ht="16.5" customHeight="1">
      <c r="A17" s="42" t="s">
        <v>37</v>
      </c>
      <c r="B17" s="17">
        <v>222</v>
      </c>
      <c r="C17" s="18" t="s">
        <v>101</v>
      </c>
      <c r="D17" s="8">
        <f t="shared" si="1"/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0.25" customHeight="1">
      <c r="A18" s="43"/>
      <c r="B18" s="17">
        <v>226</v>
      </c>
      <c r="C18" s="18" t="s">
        <v>102</v>
      </c>
      <c r="D18" s="8">
        <f t="shared" si="1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4" customHeight="1">
      <c r="A19" s="43"/>
      <c r="B19" s="17">
        <v>290</v>
      </c>
      <c r="C19" s="19" t="s">
        <v>40</v>
      </c>
      <c r="D19" s="8">
        <f t="shared" si="1"/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8.5" customHeight="1">
      <c r="A20" s="44"/>
      <c r="B20" s="45" t="s">
        <v>27</v>
      </c>
      <c r="C20" s="46"/>
      <c r="D20" s="8">
        <f t="shared" si="1"/>
        <v>0</v>
      </c>
      <c r="E20" s="8">
        <f aca="true" t="shared" si="7" ref="E20:P20">E19+E18+E17</f>
        <v>0</v>
      </c>
      <c r="F20" s="8">
        <f t="shared" si="7"/>
        <v>0</v>
      </c>
      <c r="G20" s="8">
        <f t="shared" si="7"/>
        <v>0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8">
        <f t="shared" si="7"/>
        <v>0</v>
      </c>
      <c r="M20" s="8">
        <f t="shared" si="7"/>
        <v>0</v>
      </c>
      <c r="N20" s="8">
        <f t="shared" si="7"/>
        <v>0</v>
      </c>
      <c r="O20" s="8">
        <f t="shared" si="7"/>
        <v>0</v>
      </c>
      <c r="P20" s="8">
        <f t="shared" si="7"/>
        <v>0</v>
      </c>
    </row>
    <row r="21" spans="1:16" ht="26.25" customHeight="1">
      <c r="A21" s="20">
        <v>240</v>
      </c>
      <c r="B21" s="47" t="s">
        <v>41</v>
      </c>
      <c r="C21" s="48"/>
      <c r="D21" s="8">
        <f t="shared" si="1"/>
        <v>1823623</v>
      </c>
      <c r="E21" s="8">
        <f>E22+E26+E29+E35+E53+E65+E67+E69</f>
        <v>204607</v>
      </c>
      <c r="F21" s="8">
        <f aca="true" t="shared" si="8" ref="F21:P21">F22+F26+F29+F35+F53+F65+F67+F69</f>
        <v>179702</v>
      </c>
      <c r="G21" s="8">
        <f t="shared" si="8"/>
        <v>172888</v>
      </c>
      <c r="H21" s="8">
        <f t="shared" si="8"/>
        <v>204860</v>
      </c>
      <c r="I21" s="8">
        <f t="shared" si="8"/>
        <v>182712</v>
      </c>
      <c r="J21" s="8">
        <f t="shared" si="8"/>
        <v>85048</v>
      </c>
      <c r="K21" s="8">
        <f t="shared" si="8"/>
        <v>66283</v>
      </c>
      <c r="L21" s="8">
        <f t="shared" si="8"/>
        <v>21417</v>
      </c>
      <c r="M21" s="8">
        <f t="shared" si="8"/>
        <v>149459</v>
      </c>
      <c r="N21" s="8">
        <f t="shared" si="8"/>
        <v>191995</v>
      </c>
      <c r="O21" s="8">
        <f t="shared" si="8"/>
        <v>167956</v>
      </c>
      <c r="P21" s="8">
        <f t="shared" si="8"/>
        <v>196696</v>
      </c>
    </row>
    <row r="22" spans="1:16" ht="12.75">
      <c r="A22" s="49" t="s">
        <v>42</v>
      </c>
      <c r="B22" s="51">
        <v>221</v>
      </c>
      <c r="C22" s="11" t="s">
        <v>43</v>
      </c>
      <c r="D22" s="8">
        <f t="shared" si="1"/>
        <v>12596</v>
      </c>
      <c r="E22" s="8">
        <f>E23+E24+E25</f>
        <v>1816</v>
      </c>
      <c r="F22" s="8">
        <f aca="true" t="shared" si="9" ref="F22:P22">F23+F24+F25</f>
        <v>950</v>
      </c>
      <c r="G22" s="8">
        <f t="shared" si="9"/>
        <v>950</v>
      </c>
      <c r="H22" s="8">
        <f t="shared" si="9"/>
        <v>950</v>
      </c>
      <c r="I22" s="8">
        <f t="shared" si="9"/>
        <v>950</v>
      </c>
      <c r="J22" s="8">
        <f t="shared" si="9"/>
        <v>950</v>
      </c>
      <c r="K22" s="8">
        <f t="shared" si="9"/>
        <v>950</v>
      </c>
      <c r="L22" s="8">
        <f t="shared" si="9"/>
        <v>950</v>
      </c>
      <c r="M22" s="8">
        <f t="shared" si="9"/>
        <v>950</v>
      </c>
      <c r="N22" s="8">
        <f t="shared" si="9"/>
        <v>950</v>
      </c>
      <c r="O22" s="8">
        <f t="shared" si="9"/>
        <v>950</v>
      </c>
      <c r="P22" s="8">
        <f t="shared" si="9"/>
        <v>1280</v>
      </c>
    </row>
    <row r="23" spans="1:16" ht="12.75">
      <c r="A23" s="50"/>
      <c r="B23" s="51"/>
      <c r="C23" s="89" t="s">
        <v>103</v>
      </c>
      <c r="D23" s="8">
        <f t="shared" si="1"/>
        <v>3960</v>
      </c>
      <c r="E23" s="8">
        <v>0</v>
      </c>
      <c r="F23" s="8">
        <v>330</v>
      </c>
      <c r="G23" s="8">
        <v>330</v>
      </c>
      <c r="H23" s="8">
        <v>330</v>
      </c>
      <c r="I23" s="8">
        <v>330</v>
      </c>
      <c r="J23" s="8">
        <v>330</v>
      </c>
      <c r="K23" s="8">
        <v>330</v>
      </c>
      <c r="L23" s="8">
        <v>330</v>
      </c>
      <c r="M23" s="8">
        <v>330</v>
      </c>
      <c r="N23" s="8">
        <v>330</v>
      </c>
      <c r="O23" s="8">
        <v>330</v>
      </c>
      <c r="P23" s="8">
        <v>660</v>
      </c>
    </row>
    <row r="24" spans="1:16" ht="12.75">
      <c r="A24" s="50"/>
      <c r="B24" s="51"/>
      <c r="C24" s="31" t="s">
        <v>104</v>
      </c>
      <c r="D24" s="8">
        <f t="shared" si="1"/>
        <v>1196</v>
      </c>
      <c r="E24" s="8">
        <v>1196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50"/>
      <c r="B25" s="17"/>
      <c r="C25" s="90" t="s">
        <v>105</v>
      </c>
      <c r="D25" s="8">
        <f t="shared" si="1"/>
        <v>7440</v>
      </c>
      <c r="E25" s="8">
        <v>620</v>
      </c>
      <c r="F25" s="8">
        <v>620</v>
      </c>
      <c r="G25" s="8">
        <v>620</v>
      </c>
      <c r="H25" s="8">
        <v>620</v>
      </c>
      <c r="I25" s="8">
        <v>620</v>
      </c>
      <c r="J25" s="8">
        <v>620</v>
      </c>
      <c r="K25" s="8">
        <v>620</v>
      </c>
      <c r="L25" s="8">
        <v>620</v>
      </c>
      <c r="M25" s="8">
        <v>620</v>
      </c>
      <c r="N25" s="8">
        <v>620</v>
      </c>
      <c r="O25" s="8">
        <v>620</v>
      </c>
      <c r="P25" s="8">
        <v>620</v>
      </c>
    </row>
    <row r="26" spans="1:16" ht="12.75">
      <c r="A26" s="50"/>
      <c r="B26" s="51">
        <v>222</v>
      </c>
      <c r="C26" s="11" t="s">
        <v>33</v>
      </c>
      <c r="D26" s="8">
        <f t="shared" si="1"/>
        <v>672213</v>
      </c>
      <c r="E26" s="8">
        <f>E27+E28</f>
        <v>52838</v>
      </c>
      <c r="F26" s="8">
        <f aca="true" t="shared" si="10" ref="F26:P26">F27+F28</f>
        <v>67515</v>
      </c>
      <c r="G26" s="8">
        <f t="shared" si="10"/>
        <v>55773</v>
      </c>
      <c r="H26" s="8">
        <f t="shared" si="10"/>
        <v>76321</v>
      </c>
      <c r="I26" s="8">
        <f t="shared" si="10"/>
        <v>70451</v>
      </c>
      <c r="J26" s="8">
        <f t="shared" si="10"/>
        <v>58709</v>
      </c>
      <c r="K26" s="8">
        <f t="shared" si="10"/>
        <v>0</v>
      </c>
      <c r="L26" s="8">
        <f t="shared" si="10"/>
        <v>0</v>
      </c>
      <c r="M26" s="8">
        <f t="shared" si="10"/>
        <v>76321</v>
      </c>
      <c r="N26" s="8">
        <f t="shared" si="10"/>
        <v>79257</v>
      </c>
      <c r="O26" s="8">
        <f t="shared" si="10"/>
        <v>55772</v>
      </c>
      <c r="P26" s="8">
        <f t="shared" si="10"/>
        <v>79256</v>
      </c>
    </row>
    <row r="27" spans="1:16" ht="12.75">
      <c r="A27" s="50"/>
      <c r="B27" s="51"/>
      <c r="C27" s="91" t="s">
        <v>106</v>
      </c>
      <c r="D27" s="8">
        <f t="shared" si="1"/>
        <v>672213</v>
      </c>
      <c r="E27" s="8">
        <v>52838</v>
      </c>
      <c r="F27" s="8">
        <v>67515</v>
      </c>
      <c r="G27" s="8">
        <v>55773</v>
      </c>
      <c r="H27" s="8">
        <v>76321</v>
      </c>
      <c r="I27" s="8">
        <v>70451</v>
      </c>
      <c r="J27" s="8">
        <v>58709</v>
      </c>
      <c r="K27" s="8">
        <v>0</v>
      </c>
      <c r="L27" s="8">
        <v>0</v>
      </c>
      <c r="M27" s="8">
        <v>76321</v>
      </c>
      <c r="N27" s="8">
        <v>79257</v>
      </c>
      <c r="O27" s="8">
        <v>55772</v>
      </c>
      <c r="P27" s="8">
        <v>79256</v>
      </c>
    </row>
    <row r="28" spans="1:16" ht="36">
      <c r="A28" s="50"/>
      <c r="B28" s="51"/>
      <c r="C28" s="91" t="s">
        <v>107</v>
      </c>
      <c r="D28" s="8">
        <f t="shared" si="1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50"/>
      <c r="B29" s="52">
        <v>223</v>
      </c>
      <c r="C29" s="92" t="s">
        <v>108</v>
      </c>
      <c r="D29" s="8">
        <f t="shared" si="1"/>
        <v>871051</v>
      </c>
      <c r="E29" s="8">
        <f>E30+E31+E33+E34+E32</f>
        <v>100266</v>
      </c>
      <c r="F29" s="8">
        <f aca="true" t="shared" si="11" ref="F29:P29">F30+F31+F33+F34+F32</f>
        <v>100263</v>
      </c>
      <c r="G29" s="8">
        <f t="shared" si="11"/>
        <v>105191</v>
      </c>
      <c r="H29" s="8">
        <f t="shared" si="11"/>
        <v>100263</v>
      </c>
      <c r="I29" s="8">
        <f t="shared" si="11"/>
        <v>56287</v>
      </c>
      <c r="J29" s="8">
        <f t="shared" si="11"/>
        <v>17233</v>
      </c>
      <c r="K29" s="8">
        <f t="shared" si="11"/>
        <v>12311</v>
      </c>
      <c r="L29" s="8">
        <f t="shared" si="11"/>
        <v>12311</v>
      </c>
      <c r="M29" s="8">
        <f t="shared" si="11"/>
        <v>61214</v>
      </c>
      <c r="N29" s="8">
        <f t="shared" si="11"/>
        <v>100262</v>
      </c>
      <c r="O29" s="8">
        <f t="shared" si="11"/>
        <v>100262</v>
      </c>
      <c r="P29" s="8">
        <f t="shared" si="11"/>
        <v>105188</v>
      </c>
    </row>
    <row r="30" spans="1:16" ht="12.75">
      <c r="A30" s="50"/>
      <c r="B30" s="53"/>
      <c r="C30" s="15" t="s">
        <v>109</v>
      </c>
      <c r="D30" s="8">
        <f t="shared" si="1"/>
        <v>84859</v>
      </c>
      <c r="E30" s="8">
        <v>7072</v>
      </c>
      <c r="F30" s="8">
        <v>7072</v>
      </c>
      <c r="G30" s="8">
        <v>7072</v>
      </c>
      <c r="H30" s="8">
        <v>7072</v>
      </c>
      <c r="I30" s="8">
        <v>7072</v>
      </c>
      <c r="J30" s="8">
        <v>7067</v>
      </c>
      <c r="K30" s="8">
        <v>7072</v>
      </c>
      <c r="L30" s="8">
        <v>7072</v>
      </c>
      <c r="M30" s="8">
        <v>7072</v>
      </c>
      <c r="N30" s="8">
        <v>7072</v>
      </c>
      <c r="O30" s="8">
        <v>7072</v>
      </c>
      <c r="P30" s="8">
        <v>7072</v>
      </c>
    </row>
    <row r="31" spans="1:16" ht="12.75">
      <c r="A31" s="50"/>
      <c r="B31" s="53"/>
      <c r="C31" s="15" t="s">
        <v>110</v>
      </c>
      <c r="D31" s="8">
        <f t="shared" si="1"/>
        <v>703613</v>
      </c>
      <c r="E31" s="8">
        <v>87952</v>
      </c>
      <c r="F31" s="8">
        <v>87952</v>
      </c>
      <c r="G31" s="8">
        <v>87952</v>
      </c>
      <c r="H31" s="8">
        <v>87952</v>
      </c>
      <c r="I31" s="8">
        <v>43976</v>
      </c>
      <c r="J31" s="8"/>
      <c r="K31" s="8"/>
      <c r="L31" s="8"/>
      <c r="M31" s="8">
        <v>43976</v>
      </c>
      <c r="N31" s="8">
        <v>87951</v>
      </c>
      <c r="O31" s="8">
        <v>87951</v>
      </c>
      <c r="P31" s="8">
        <v>87951</v>
      </c>
    </row>
    <row r="32" spans="1:16" ht="12.75">
      <c r="A32" s="50"/>
      <c r="B32" s="53"/>
      <c r="C32" s="15" t="s">
        <v>111</v>
      </c>
      <c r="D32" s="8">
        <f t="shared" si="1"/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50"/>
      <c r="B33" s="53"/>
      <c r="C33" s="15" t="s">
        <v>112</v>
      </c>
      <c r="D33" s="8">
        <f t="shared" si="1"/>
        <v>62871</v>
      </c>
      <c r="E33" s="8">
        <v>5242</v>
      </c>
      <c r="F33" s="8">
        <v>5239</v>
      </c>
      <c r="G33" s="8">
        <v>5239</v>
      </c>
      <c r="H33" s="8">
        <v>5239</v>
      </c>
      <c r="I33" s="8">
        <v>5239</v>
      </c>
      <c r="J33" s="8">
        <v>5239</v>
      </c>
      <c r="K33" s="8">
        <v>5239</v>
      </c>
      <c r="L33" s="8">
        <v>5239</v>
      </c>
      <c r="M33" s="8">
        <v>5239</v>
      </c>
      <c r="N33" s="8">
        <v>5239</v>
      </c>
      <c r="O33" s="8">
        <v>5239</v>
      </c>
      <c r="P33" s="8">
        <v>5239</v>
      </c>
    </row>
    <row r="34" spans="1:16" ht="12.75">
      <c r="A34" s="50"/>
      <c r="B34" s="93"/>
      <c r="C34" s="91" t="s">
        <v>113</v>
      </c>
      <c r="D34" s="8">
        <f t="shared" si="1"/>
        <v>19708</v>
      </c>
      <c r="E34" s="8"/>
      <c r="F34" s="8"/>
      <c r="G34" s="8">
        <v>4928</v>
      </c>
      <c r="H34" s="8"/>
      <c r="I34" s="8"/>
      <c r="J34" s="8">
        <v>4927</v>
      </c>
      <c r="K34" s="8"/>
      <c r="L34" s="8"/>
      <c r="M34" s="8">
        <v>4927</v>
      </c>
      <c r="N34" s="8"/>
      <c r="O34" s="8"/>
      <c r="P34" s="8">
        <v>4926</v>
      </c>
    </row>
    <row r="35" spans="1:16" ht="12.75">
      <c r="A35" s="50"/>
      <c r="B35" s="54">
        <v>225</v>
      </c>
      <c r="C35" s="11" t="s">
        <v>51</v>
      </c>
      <c r="D35" s="8">
        <f t="shared" si="1"/>
        <v>179125</v>
      </c>
      <c r="E35" s="8">
        <f>E36+E37+E38+E39+E40+E41+E42+E43+E44+E45+E46+E47+E48+E49+E50+E51+E52</f>
        <v>42899</v>
      </c>
      <c r="F35" s="8">
        <f aca="true" t="shared" si="12" ref="F35:P35">F36+F37+F38+F39+F40+F41+F42+F43+F44+F45+F46+F47+F48+F49+F50+F51+F52</f>
        <v>8974</v>
      </c>
      <c r="G35" s="8">
        <f t="shared" si="12"/>
        <v>8974</v>
      </c>
      <c r="H35" s="8">
        <f t="shared" si="12"/>
        <v>9526</v>
      </c>
      <c r="I35" s="8">
        <f t="shared" si="12"/>
        <v>8974</v>
      </c>
      <c r="J35" s="8">
        <f t="shared" si="12"/>
        <v>6156</v>
      </c>
      <c r="K35" s="8">
        <f t="shared" si="12"/>
        <v>51022</v>
      </c>
      <c r="L35" s="8">
        <f t="shared" si="12"/>
        <v>6156</v>
      </c>
      <c r="M35" s="8">
        <f t="shared" si="12"/>
        <v>8974</v>
      </c>
      <c r="N35" s="8">
        <f t="shared" si="12"/>
        <v>9526</v>
      </c>
      <c r="O35" s="8">
        <f t="shared" si="12"/>
        <v>8972</v>
      </c>
      <c r="P35" s="8">
        <f t="shared" si="12"/>
        <v>8972</v>
      </c>
    </row>
    <row r="36" spans="1:16" ht="12.75">
      <c r="A36" s="50"/>
      <c r="B36" s="55"/>
      <c r="C36" s="94" t="s">
        <v>114</v>
      </c>
      <c r="D36" s="8">
        <f t="shared" si="1"/>
        <v>43500</v>
      </c>
      <c r="E36" s="8">
        <v>3625</v>
      </c>
      <c r="F36" s="8">
        <v>3625</v>
      </c>
      <c r="G36" s="8">
        <v>3625</v>
      </c>
      <c r="H36" s="8">
        <v>3625</v>
      </c>
      <c r="I36" s="8">
        <v>3625</v>
      </c>
      <c r="J36" s="8">
        <v>3625</v>
      </c>
      <c r="K36" s="8">
        <v>3625</v>
      </c>
      <c r="L36" s="8">
        <v>3625</v>
      </c>
      <c r="M36" s="8">
        <v>3625</v>
      </c>
      <c r="N36" s="8">
        <v>3625</v>
      </c>
      <c r="O36" s="8">
        <v>3625</v>
      </c>
      <c r="P36" s="8">
        <v>3625</v>
      </c>
    </row>
    <row r="37" spans="1:16" ht="12.75">
      <c r="A37" s="50"/>
      <c r="B37" s="55"/>
      <c r="C37" s="94" t="s">
        <v>115</v>
      </c>
      <c r="D37" s="8">
        <f t="shared" si="1"/>
        <v>24000</v>
      </c>
      <c r="E37" s="8">
        <v>2000</v>
      </c>
      <c r="F37" s="8">
        <v>2000</v>
      </c>
      <c r="G37" s="8">
        <v>2000</v>
      </c>
      <c r="H37" s="8">
        <v>2000</v>
      </c>
      <c r="I37" s="8">
        <v>2000</v>
      </c>
      <c r="J37" s="8">
        <v>2000</v>
      </c>
      <c r="K37" s="8">
        <v>2000</v>
      </c>
      <c r="L37" s="8">
        <v>2000</v>
      </c>
      <c r="M37" s="8">
        <v>2000</v>
      </c>
      <c r="N37" s="8">
        <v>2000</v>
      </c>
      <c r="O37" s="8">
        <v>2000</v>
      </c>
      <c r="P37" s="8">
        <v>2000</v>
      </c>
    </row>
    <row r="38" spans="1:16" ht="12.75">
      <c r="A38" s="50"/>
      <c r="B38" s="55"/>
      <c r="C38" s="94" t="s">
        <v>116</v>
      </c>
      <c r="D38" s="8">
        <f t="shared" si="1"/>
        <v>32892</v>
      </c>
      <c r="E38" s="8">
        <v>1083</v>
      </c>
      <c r="F38" s="8">
        <v>531</v>
      </c>
      <c r="G38" s="8">
        <v>531</v>
      </c>
      <c r="H38" s="8">
        <v>1083</v>
      </c>
      <c r="I38" s="8">
        <v>531</v>
      </c>
      <c r="J38" s="8">
        <v>531</v>
      </c>
      <c r="K38" s="8">
        <v>25397</v>
      </c>
      <c r="L38" s="8">
        <v>531</v>
      </c>
      <c r="M38" s="8">
        <v>531</v>
      </c>
      <c r="N38" s="8">
        <v>1083</v>
      </c>
      <c r="O38" s="8">
        <v>530</v>
      </c>
      <c r="P38" s="8">
        <v>530</v>
      </c>
    </row>
    <row r="39" spans="1:16" ht="12.75">
      <c r="A39" s="50"/>
      <c r="B39" s="55"/>
      <c r="C39" s="94" t="s">
        <v>117</v>
      </c>
      <c r="D39" s="8">
        <f t="shared" si="1"/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>
      <c r="A40" s="50"/>
      <c r="B40" s="55"/>
      <c r="C40" s="94" t="s">
        <v>118</v>
      </c>
      <c r="D40" s="8">
        <f t="shared" si="1"/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2.75">
      <c r="A41" s="50"/>
      <c r="B41" s="55"/>
      <c r="C41" s="94" t="s">
        <v>119</v>
      </c>
      <c r="D41" s="8">
        <f t="shared" si="1"/>
        <v>20000</v>
      </c>
      <c r="E41" s="8"/>
      <c r="F41" s="8"/>
      <c r="G41" s="8"/>
      <c r="H41" s="8"/>
      <c r="I41" s="8"/>
      <c r="J41" s="8"/>
      <c r="K41" s="8">
        <v>20000</v>
      </c>
      <c r="L41" s="8"/>
      <c r="M41" s="8"/>
      <c r="N41" s="8"/>
      <c r="O41" s="8"/>
      <c r="P41" s="8"/>
    </row>
    <row r="42" spans="1:16" ht="12.75">
      <c r="A42" s="50"/>
      <c r="B42" s="55"/>
      <c r="C42" s="94" t="s">
        <v>120</v>
      </c>
      <c r="D42" s="8">
        <f t="shared" si="1"/>
        <v>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50"/>
      <c r="B43" s="55"/>
      <c r="C43" s="94" t="s">
        <v>121</v>
      </c>
      <c r="D43" s="8">
        <f t="shared" si="1"/>
        <v>0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50"/>
      <c r="B44" s="55"/>
      <c r="C44" s="94" t="s">
        <v>122</v>
      </c>
      <c r="D44" s="8">
        <f t="shared" si="1"/>
        <v>25361</v>
      </c>
      <c r="E44" s="8">
        <v>2819</v>
      </c>
      <c r="F44" s="8">
        <v>2818</v>
      </c>
      <c r="G44" s="8">
        <v>2818</v>
      </c>
      <c r="H44" s="8">
        <v>2818</v>
      </c>
      <c r="I44" s="8">
        <v>2818</v>
      </c>
      <c r="J44" s="8"/>
      <c r="K44" s="8"/>
      <c r="L44" s="8"/>
      <c r="M44" s="8">
        <v>2818</v>
      </c>
      <c r="N44" s="8">
        <v>2818</v>
      </c>
      <c r="O44" s="8">
        <v>2817</v>
      </c>
      <c r="P44" s="8">
        <v>2817</v>
      </c>
    </row>
    <row r="45" spans="1:16" ht="12.75">
      <c r="A45" s="50"/>
      <c r="B45" s="55"/>
      <c r="C45" s="94" t="s">
        <v>123</v>
      </c>
      <c r="D45" s="8">
        <f t="shared" si="1"/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50"/>
      <c r="B46" s="55"/>
      <c r="C46" s="94" t="s">
        <v>124</v>
      </c>
      <c r="D46" s="8">
        <f t="shared" si="1"/>
        <v>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>
      <c r="A47" s="50"/>
      <c r="B47" s="55"/>
      <c r="C47" s="94" t="s">
        <v>125</v>
      </c>
      <c r="D47" s="8">
        <f t="shared" si="1"/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75">
      <c r="A48" s="50"/>
      <c r="B48" s="55"/>
      <c r="C48" s="94" t="s">
        <v>126</v>
      </c>
      <c r="D48" s="8">
        <f t="shared" si="1"/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50"/>
      <c r="B49" s="55"/>
      <c r="C49" s="94" t="s">
        <v>127</v>
      </c>
      <c r="D49" s="8">
        <f t="shared" si="1"/>
        <v>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50"/>
      <c r="B50" s="55"/>
      <c r="C50" s="94" t="s">
        <v>128</v>
      </c>
      <c r="D50" s="8">
        <f t="shared" si="1"/>
        <v>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>
      <c r="A51" s="50"/>
      <c r="B51" s="55"/>
      <c r="C51" s="94" t="s">
        <v>129</v>
      </c>
      <c r="D51" s="8">
        <f t="shared" si="1"/>
        <v>33372</v>
      </c>
      <c r="E51" s="8">
        <v>33372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50"/>
      <c r="B52" s="95"/>
      <c r="C52" s="31" t="s">
        <v>130</v>
      </c>
      <c r="D52" s="8">
        <f t="shared" si="1"/>
        <v>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50"/>
      <c r="B53" s="52">
        <v>226</v>
      </c>
      <c r="C53" s="11" t="s">
        <v>35</v>
      </c>
      <c r="D53" s="8">
        <f t="shared" si="1"/>
        <v>80588</v>
      </c>
      <c r="E53" s="8">
        <f>E54+E55+E56+E57+E58+E59+E60+E61+E62+E63+E64</f>
        <v>6788</v>
      </c>
      <c r="F53" s="8">
        <f aca="true" t="shared" si="13" ref="F53:P53">F54+F55+F56+F57+F58+F59+F60+F61+F62+F63+F64</f>
        <v>2000</v>
      </c>
      <c r="G53" s="8">
        <f t="shared" si="13"/>
        <v>2000</v>
      </c>
      <c r="H53" s="8">
        <f t="shared" si="13"/>
        <v>17800</v>
      </c>
      <c r="I53" s="8">
        <f t="shared" si="13"/>
        <v>38000</v>
      </c>
      <c r="J53" s="8">
        <f t="shared" si="13"/>
        <v>2000</v>
      </c>
      <c r="K53" s="8">
        <f t="shared" si="13"/>
        <v>2000</v>
      </c>
      <c r="L53" s="8">
        <f t="shared" si="13"/>
        <v>2000</v>
      </c>
      <c r="M53" s="8">
        <f t="shared" si="13"/>
        <v>2000</v>
      </c>
      <c r="N53" s="8">
        <f t="shared" si="13"/>
        <v>2000</v>
      </c>
      <c r="O53" s="8">
        <f t="shared" si="13"/>
        <v>2000</v>
      </c>
      <c r="P53" s="8">
        <f t="shared" si="13"/>
        <v>2000</v>
      </c>
    </row>
    <row r="54" spans="1:16" ht="12.75">
      <c r="A54" s="50"/>
      <c r="B54" s="53"/>
      <c r="C54" s="94" t="s">
        <v>131</v>
      </c>
      <c r="D54" s="8">
        <f t="shared" si="1"/>
        <v>24000</v>
      </c>
      <c r="E54" s="8">
        <v>2000</v>
      </c>
      <c r="F54" s="8">
        <v>2000</v>
      </c>
      <c r="G54" s="8">
        <v>2000</v>
      </c>
      <c r="H54" s="8">
        <v>2000</v>
      </c>
      <c r="I54" s="8">
        <v>2000</v>
      </c>
      <c r="J54" s="8">
        <v>2000</v>
      </c>
      <c r="K54" s="8">
        <v>2000</v>
      </c>
      <c r="L54" s="8">
        <v>2000</v>
      </c>
      <c r="M54" s="8">
        <v>2000</v>
      </c>
      <c r="N54" s="8">
        <v>2000</v>
      </c>
      <c r="O54" s="8">
        <v>2000</v>
      </c>
      <c r="P54" s="8">
        <v>2000</v>
      </c>
    </row>
    <row r="55" spans="1:16" ht="12.75">
      <c r="A55" s="50"/>
      <c r="B55" s="53"/>
      <c r="C55" s="96" t="s">
        <v>132</v>
      </c>
      <c r="D55" s="8">
        <f t="shared" si="1"/>
        <v>4788</v>
      </c>
      <c r="E55" s="8">
        <v>4788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50"/>
      <c r="B56" s="53"/>
      <c r="C56" s="94" t="s">
        <v>133</v>
      </c>
      <c r="D56" s="8">
        <f t="shared" si="1"/>
        <v>36000</v>
      </c>
      <c r="E56" s="8"/>
      <c r="F56" s="8"/>
      <c r="G56" s="8"/>
      <c r="H56" s="8"/>
      <c r="I56" s="8">
        <v>36000</v>
      </c>
      <c r="J56" s="8"/>
      <c r="K56" s="8"/>
      <c r="L56" s="8"/>
      <c r="M56" s="8"/>
      <c r="N56" s="8"/>
      <c r="O56" s="8"/>
      <c r="P56" s="8"/>
    </row>
    <row r="57" spans="1:16" ht="12.75">
      <c r="A57" s="50"/>
      <c r="B57" s="53"/>
      <c r="C57" s="94" t="s">
        <v>134</v>
      </c>
      <c r="D57" s="8">
        <f t="shared" si="1"/>
        <v>6400</v>
      </c>
      <c r="E57" s="8"/>
      <c r="F57" s="8"/>
      <c r="G57" s="8"/>
      <c r="H57" s="8">
        <v>6400</v>
      </c>
      <c r="I57" s="8"/>
      <c r="J57" s="8"/>
      <c r="K57" s="8"/>
      <c r="L57" s="8"/>
      <c r="M57" s="8"/>
      <c r="N57" s="8"/>
      <c r="O57" s="8"/>
      <c r="P57" s="8"/>
    </row>
    <row r="58" spans="1:16" ht="12.75">
      <c r="A58" s="50"/>
      <c r="B58" s="53"/>
      <c r="C58" s="94" t="s">
        <v>135</v>
      </c>
      <c r="D58" s="8">
        <f t="shared" si="1"/>
        <v>6400</v>
      </c>
      <c r="E58" s="8"/>
      <c r="F58" s="8"/>
      <c r="G58" s="8"/>
      <c r="H58" s="8">
        <v>6400</v>
      </c>
      <c r="I58" s="8"/>
      <c r="J58" s="8"/>
      <c r="K58" s="8"/>
      <c r="L58" s="8"/>
      <c r="M58" s="8"/>
      <c r="N58" s="8"/>
      <c r="O58" s="8"/>
      <c r="P58" s="8"/>
    </row>
    <row r="59" spans="1:16" ht="12.75">
      <c r="A59" s="50"/>
      <c r="B59" s="53"/>
      <c r="C59" s="94" t="s">
        <v>136</v>
      </c>
      <c r="D59" s="8">
        <f t="shared" si="1"/>
        <v>3000</v>
      </c>
      <c r="E59" s="8"/>
      <c r="F59" s="8"/>
      <c r="G59" s="8"/>
      <c r="H59" s="8">
        <v>3000</v>
      </c>
      <c r="I59" s="8"/>
      <c r="J59" s="8"/>
      <c r="K59" s="8"/>
      <c r="L59" s="8"/>
      <c r="M59" s="8"/>
      <c r="N59" s="8"/>
      <c r="O59" s="8"/>
      <c r="P59" s="8"/>
    </row>
    <row r="60" spans="1:16" ht="12.75">
      <c r="A60" s="50"/>
      <c r="B60" s="53"/>
      <c r="C60" s="94" t="s">
        <v>137</v>
      </c>
      <c r="D60" s="8">
        <f t="shared" si="1"/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50"/>
      <c r="B61" s="53"/>
      <c r="C61" s="94" t="s">
        <v>138</v>
      </c>
      <c r="D61" s="8">
        <f t="shared" si="1"/>
        <v>0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50"/>
      <c r="B62" s="53"/>
      <c r="C62" s="94" t="s">
        <v>139</v>
      </c>
      <c r="D62" s="8">
        <f t="shared" si="1"/>
        <v>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50"/>
      <c r="B63" s="53"/>
      <c r="C63" s="94" t="s">
        <v>140</v>
      </c>
      <c r="D63" s="8">
        <f t="shared" si="1"/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50"/>
      <c r="B64" s="53"/>
      <c r="C64" s="94" t="s">
        <v>141</v>
      </c>
      <c r="D64" s="8">
        <f t="shared" si="1"/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50"/>
      <c r="B65" s="39">
        <v>290</v>
      </c>
      <c r="C65" s="11" t="s">
        <v>64</v>
      </c>
      <c r="D65" s="8">
        <f t="shared" si="1"/>
        <v>0</v>
      </c>
      <c r="E65" s="8">
        <f>E66</f>
        <v>0</v>
      </c>
      <c r="F65" s="8">
        <f aca="true" t="shared" si="14" ref="F65:P65">F66</f>
        <v>0</v>
      </c>
      <c r="G65" s="8">
        <f t="shared" si="14"/>
        <v>0</v>
      </c>
      <c r="H65" s="8">
        <f t="shared" si="14"/>
        <v>0</v>
      </c>
      <c r="I65" s="8">
        <f t="shared" si="14"/>
        <v>0</v>
      </c>
      <c r="J65" s="8">
        <f t="shared" si="14"/>
        <v>0</v>
      </c>
      <c r="K65" s="8">
        <f t="shared" si="14"/>
        <v>0</v>
      </c>
      <c r="L65" s="8">
        <f t="shared" si="14"/>
        <v>0</v>
      </c>
      <c r="M65" s="8">
        <f t="shared" si="14"/>
        <v>0</v>
      </c>
      <c r="N65" s="8">
        <f t="shared" si="14"/>
        <v>0</v>
      </c>
      <c r="O65" s="8">
        <f t="shared" si="14"/>
        <v>0</v>
      </c>
      <c r="P65" s="8">
        <f t="shared" si="14"/>
        <v>0</v>
      </c>
    </row>
    <row r="66" spans="1:16" ht="12.75">
      <c r="A66" s="50"/>
      <c r="B66" s="97"/>
      <c r="C66" s="91"/>
      <c r="D66" s="8">
        <f t="shared" si="1"/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50"/>
      <c r="B67" s="39">
        <v>310</v>
      </c>
      <c r="C67" s="11" t="s">
        <v>69</v>
      </c>
      <c r="D67" s="8">
        <f t="shared" si="1"/>
        <v>0</v>
      </c>
      <c r="E67" s="8">
        <f>E68</f>
        <v>0</v>
      </c>
      <c r="F67" s="8">
        <f aca="true" t="shared" si="15" ref="F67:P67">F68</f>
        <v>0</v>
      </c>
      <c r="G67" s="8">
        <f t="shared" si="15"/>
        <v>0</v>
      </c>
      <c r="H67" s="8">
        <f t="shared" si="15"/>
        <v>0</v>
      </c>
      <c r="I67" s="8">
        <f t="shared" si="15"/>
        <v>0</v>
      </c>
      <c r="J67" s="8">
        <f t="shared" si="15"/>
        <v>0</v>
      </c>
      <c r="K67" s="8">
        <f t="shared" si="15"/>
        <v>0</v>
      </c>
      <c r="L67" s="8">
        <f t="shared" si="15"/>
        <v>0</v>
      </c>
      <c r="M67" s="8">
        <f t="shared" si="15"/>
        <v>0</v>
      </c>
      <c r="N67" s="8">
        <f t="shared" si="15"/>
        <v>0</v>
      </c>
      <c r="O67" s="8">
        <f t="shared" si="15"/>
        <v>0</v>
      </c>
      <c r="P67" s="8">
        <f t="shared" si="15"/>
        <v>0</v>
      </c>
    </row>
    <row r="68" spans="1:16" ht="12.75">
      <c r="A68" s="50"/>
      <c r="B68" s="41"/>
      <c r="C68" s="31"/>
      <c r="D68" s="8">
        <f t="shared" si="1"/>
        <v>0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50"/>
      <c r="B69" s="39">
        <v>340</v>
      </c>
      <c r="C69" s="11" t="s">
        <v>79</v>
      </c>
      <c r="D69" s="8">
        <f t="shared" si="1"/>
        <v>8050</v>
      </c>
      <c r="E69" s="8">
        <f>E72+E73</f>
        <v>0</v>
      </c>
      <c r="F69" s="8">
        <f aca="true" t="shared" si="16" ref="F69:P69">F72+F73</f>
        <v>0</v>
      </c>
      <c r="G69" s="8">
        <f t="shared" si="16"/>
        <v>0</v>
      </c>
      <c r="H69" s="8">
        <f t="shared" si="16"/>
        <v>0</v>
      </c>
      <c r="I69" s="8">
        <f t="shared" si="16"/>
        <v>8050</v>
      </c>
      <c r="J69" s="8">
        <f t="shared" si="16"/>
        <v>0</v>
      </c>
      <c r="K69" s="8">
        <f t="shared" si="16"/>
        <v>0</v>
      </c>
      <c r="L69" s="8">
        <f t="shared" si="16"/>
        <v>0</v>
      </c>
      <c r="M69" s="8">
        <f t="shared" si="16"/>
        <v>0</v>
      </c>
      <c r="N69" s="8">
        <f t="shared" si="16"/>
        <v>0</v>
      </c>
      <c r="O69" s="8">
        <f t="shared" si="16"/>
        <v>0</v>
      </c>
      <c r="P69" s="8">
        <f t="shared" si="16"/>
        <v>0</v>
      </c>
    </row>
    <row r="70" spans="1:16" ht="12.75" hidden="1">
      <c r="A70" s="50"/>
      <c r="B70" s="41"/>
      <c r="C70" s="31" t="s">
        <v>80</v>
      </c>
      <c r="D70" s="8">
        <f t="shared" si="1"/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 hidden="1">
      <c r="A71" s="50"/>
      <c r="B71" s="41"/>
      <c r="C71" s="31" t="s">
        <v>64</v>
      </c>
      <c r="D71" s="8">
        <f t="shared" si="1"/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98"/>
      <c r="B72" s="29"/>
      <c r="C72" s="99" t="s">
        <v>64</v>
      </c>
      <c r="D72" s="8">
        <f>E72+F72+G72+H72+I72+J72+K72+L72+M72+N72+O72+P72</f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26.25">
      <c r="A73" s="98"/>
      <c r="B73" s="29"/>
      <c r="C73" s="99" t="s">
        <v>142</v>
      </c>
      <c r="D73" s="8">
        <f>E73+F73+G73+H73+I73+J73+K73+L73+M73+N73+O73+P73</f>
        <v>8050</v>
      </c>
      <c r="E73" s="8"/>
      <c r="F73" s="8"/>
      <c r="G73" s="8"/>
      <c r="H73" s="8"/>
      <c r="I73" s="8">
        <v>8050</v>
      </c>
      <c r="J73" s="8"/>
      <c r="K73" s="8"/>
      <c r="L73" s="8"/>
      <c r="M73" s="8"/>
      <c r="N73" s="8"/>
      <c r="O73" s="8"/>
      <c r="P73" s="8"/>
    </row>
    <row r="74" spans="1:16" ht="13.5">
      <c r="A74" s="20">
        <v>852</v>
      </c>
      <c r="B74" s="47"/>
      <c r="C74" s="48"/>
      <c r="D74" s="8">
        <f>E74+F74+G74+H74+I74+J74+K74+L74+M74+N74+O74+P74</f>
        <v>0</v>
      </c>
      <c r="E74" s="8">
        <f>E75</f>
        <v>0</v>
      </c>
      <c r="F74" s="8">
        <f aca="true" t="shared" si="17" ref="F74:P74">F75</f>
        <v>0</v>
      </c>
      <c r="G74" s="8">
        <f t="shared" si="17"/>
        <v>0</v>
      </c>
      <c r="H74" s="8">
        <f t="shared" si="17"/>
        <v>0</v>
      </c>
      <c r="I74" s="8">
        <f t="shared" si="17"/>
        <v>0</v>
      </c>
      <c r="J74" s="8">
        <f t="shared" si="17"/>
        <v>0</v>
      </c>
      <c r="K74" s="8">
        <f t="shared" si="17"/>
        <v>0</v>
      </c>
      <c r="L74" s="8">
        <f t="shared" si="17"/>
        <v>0</v>
      </c>
      <c r="M74" s="8">
        <f t="shared" si="17"/>
        <v>0</v>
      </c>
      <c r="N74" s="8">
        <f t="shared" si="17"/>
        <v>0</v>
      </c>
      <c r="O74" s="8">
        <f t="shared" si="17"/>
        <v>0</v>
      </c>
      <c r="P74" s="8">
        <f t="shared" si="17"/>
        <v>0</v>
      </c>
    </row>
    <row r="75" spans="1:16" ht="12.75">
      <c r="A75" s="21"/>
      <c r="B75" s="30">
        <v>290</v>
      </c>
      <c r="C75" s="11" t="s">
        <v>64</v>
      </c>
      <c r="D75" s="8">
        <f>E75+F75+G75+H75+I75+J75+K75+L75+M75+N75+O75+P75</f>
        <v>0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3.5">
      <c r="A76" s="33"/>
      <c r="B76" s="37"/>
      <c r="C76" s="38" t="s">
        <v>94</v>
      </c>
      <c r="D76" s="8">
        <f>E76+F76+G76+H76+I76+J76+K76+L76+M76+N76+O76+P76</f>
        <v>3870956</v>
      </c>
      <c r="E76" s="8">
        <f aca="true" t="shared" si="18" ref="E76:P76">E74+E21+E5</f>
        <v>375219</v>
      </c>
      <c r="F76" s="8">
        <f t="shared" si="18"/>
        <v>350314</v>
      </c>
      <c r="G76" s="8">
        <f t="shared" si="18"/>
        <v>343500</v>
      </c>
      <c r="H76" s="8">
        <f t="shared" si="18"/>
        <v>375472</v>
      </c>
      <c r="I76" s="8">
        <f t="shared" si="18"/>
        <v>353324</v>
      </c>
      <c r="J76" s="8">
        <f t="shared" si="18"/>
        <v>255660</v>
      </c>
      <c r="K76" s="8">
        <f t="shared" si="18"/>
        <v>236895</v>
      </c>
      <c r="L76" s="8">
        <f t="shared" si="18"/>
        <v>192029</v>
      </c>
      <c r="M76" s="8">
        <f t="shared" si="18"/>
        <v>320071</v>
      </c>
      <c r="N76" s="8">
        <f t="shared" si="18"/>
        <v>362607</v>
      </c>
      <c r="O76" s="8">
        <f t="shared" si="18"/>
        <v>338568</v>
      </c>
      <c r="P76" s="8">
        <f t="shared" si="18"/>
        <v>367297</v>
      </c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 t="s">
        <v>143</v>
      </c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</sheetData>
  <mergeCells count="30">
    <mergeCell ref="B67:B68"/>
    <mergeCell ref="B69:B71"/>
    <mergeCell ref="B74:C74"/>
    <mergeCell ref="A17:A20"/>
    <mergeCell ref="B20:C20"/>
    <mergeCell ref="B21:C21"/>
    <mergeCell ref="A22:A71"/>
    <mergeCell ref="B22:B24"/>
    <mergeCell ref="B26:B28"/>
    <mergeCell ref="B29:B34"/>
    <mergeCell ref="B35:B52"/>
    <mergeCell ref="B53:B64"/>
    <mergeCell ref="B65:B66"/>
    <mergeCell ref="B5:C5"/>
    <mergeCell ref="A6:A8"/>
    <mergeCell ref="B8:C8"/>
    <mergeCell ref="A9:A16"/>
    <mergeCell ref="B9:B11"/>
    <mergeCell ref="B12:B13"/>
    <mergeCell ref="B14:B15"/>
    <mergeCell ref="B16:C16"/>
    <mergeCell ref="C1:Q1"/>
    <mergeCell ref="C2:D2"/>
    <mergeCell ref="A3:A4"/>
    <mergeCell ref="B3:C4"/>
    <mergeCell ref="D3:D4"/>
    <mergeCell ref="E3:G3"/>
    <mergeCell ref="H3:J3"/>
    <mergeCell ref="K3:M3"/>
    <mergeCell ref="N3:P3"/>
  </mergeCells>
  <printOptions/>
  <pageMargins left="0.75" right="0.75" top="1" bottom="1" header="0.5" footer="0.5"/>
  <pageSetup orientation="portrait" paperSize="9"/>
  <legacyDrawing r:id="rId4"/>
  <oleObjects>
    <oleObject progId="Equation.3" shapeId="280951" r:id="rId1"/>
    <oleObject progId="Equation.3" shapeId="280952" r:id="rId2"/>
    <oleObject progId="Equation.3" shapeId="28095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8"/>
  <sheetViews>
    <sheetView tabSelected="1" workbookViewId="0" topLeftCell="A1">
      <selection activeCell="A1" sqref="A1:IV16384"/>
    </sheetView>
  </sheetViews>
  <sheetFormatPr defaultColWidth="8.8515625" defaultRowHeight="12.75"/>
  <cols>
    <col min="1" max="1" width="21.28125" style="0" customWidth="1"/>
    <col min="2" max="2" width="4.421875" style="0" customWidth="1"/>
    <col min="3" max="3" width="51.140625" style="0" customWidth="1"/>
    <col min="6" max="6" width="8.7109375" style="0" customWidth="1"/>
    <col min="14" max="15" width="8.57421875" style="0" customWidth="1"/>
  </cols>
  <sheetData>
    <row r="1" spans="4:25" ht="12.75">
      <c r="D1" s="70" t="s">
        <v>0</v>
      </c>
      <c r="E1" s="70"/>
      <c r="F1" s="70"/>
      <c r="G1" s="70"/>
      <c r="H1" s="70"/>
      <c r="I1" s="70"/>
      <c r="J1" s="7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4:25" ht="12.75">
      <c r="D2" s="71" t="s">
        <v>1</v>
      </c>
      <c r="E2" s="71"/>
      <c r="F2" s="71"/>
      <c r="G2" s="71"/>
      <c r="H2" s="71"/>
      <c r="I2" s="71"/>
      <c r="J2" s="7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4:25" ht="18" customHeight="1">
      <c r="D4" s="72" t="s">
        <v>2</v>
      </c>
      <c r="E4" s="72"/>
      <c r="F4" s="72"/>
      <c r="G4" s="72"/>
      <c r="H4" s="72"/>
      <c r="I4" s="72"/>
      <c r="J4" s="7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3" ht="12.75">
      <c r="A5" s="5"/>
      <c r="B5" s="1"/>
      <c r="C5" t="s">
        <v>3</v>
      </c>
    </row>
    <row r="6" spans="1:16" ht="12.75">
      <c r="A6" s="73" t="s">
        <v>4</v>
      </c>
      <c r="B6" s="75" t="s">
        <v>5</v>
      </c>
      <c r="C6" s="76"/>
      <c r="D6" s="79" t="s">
        <v>6</v>
      </c>
      <c r="E6" s="66" t="s">
        <v>7</v>
      </c>
      <c r="F6" s="66"/>
      <c r="G6" s="66"/>
      <c r="H6" s="66" t="s">
        <v>8</v>
      </c>
      <c r="I6" s="66"/>
      <c r="J6" s="66"/>
      <c r="K6" s="66" t="s">
        <v>9</v>
      </c>
      <c r="L6" s="66"/>
      <c r="M6" s="66"/>
      <c r="N6" s="66" t="s">
        <v>10</v>
      </c>
      <c r="O6" s="66"/>
      <c r="P6" s="66"/>
    </row>
    <row r="7" spans="1:16" ht="12.75">
      <c r="A7" s="74"/>
      <c r="B7" s="77"/>
      <c r="C7" s="78"/>
      <c r="D7" s="79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6" t="s">
        <v>21</v>
      </c>
      <c r="P7" s="6" t="s">
        <v>22</v>
      </c>
    </row>
    <row r="8" spans="1:16" ht="45" customHeight="1">
      <c r="A8" s="7">
        <v>110</v>
      </c>
      <c r="B8" s="67" t="s">
        <v>23</v>
      </c>
      <c r="C8" s="68"/>
      <c r="D8" s="8">
        <f>E8+F8+G8+H8+I8+J8+K8+L8+M8+N8+O8+P8</f>
        <v>8907642</v>
      </c>
      <c r="E8" s="8">
        <f>E11+E20+E24</f>
        <v>738303</v>
      </c>
      <c r="F8" s="8">
        <f aca="true" t="shared" si="0" ref="F8:P8">F11+F20+F24</f>
        <v>738303</v>
      </c>
      <c r="G8" s="8">
        <f t="shared" si="0"/>
        <v>738303</v>
      </c>
      <c r="H8" s="8">
        <f t="shared" si="0"/>
        <v>758703</v>
      </c>
      <c r="I8" s="8">
        <f t="shared" si="0"/>
        <v>1135055</v>
      </c>
      <c r="J8" s="8">
        <f t="shared" si="0"/>
        <v>1107455</v>
      </c>
      <c r="K8" s="8">
        <f t="shared" si="0"/>
        <v>369152</v>
      </c>
      <c r="L8" s="8">
        <f t="shared" si="0"/>
        <v>369152</v>
      </c>
      <c r="M8" s="8">
        <f t="shared" si="0"/>
        <v>738303</v>
      </c>
      <c r="N8" s="8">
        <f t="shared" si="0"/>
        <v>738303</v>
      </c>
      <c r="O8" s="8">
        <f t="shared" si="0"/>
        <v>738303</v>
      </c>
      <c r="P8" s="8">
        <f t="shared" si="0"/>
        <v>738307</v>
      </c>
    </row>
    <row r="9" spans="1:16" ht="12.75">
      <c r="A9" s="34" t="s">
        <v>24</v>
      </c>
      <c r="B9" s="9">
        <v>211</v>
      </c>
      <c r="C9" s="10" t="s">
        <v>25</v>
      </c>
      <c r="D9" s="8">
        <f aca="true" t="shared" si="1" ref="D9:D67">E9+F9+G9+H9+I9+J9+K9+L9+M9+N9+O9+P9</f>
        <v>6804641</v>
      </c>
      <c r="E9" s="8">
        <v>567053</v>
      </c>
      <c r="F9" s="8">
        <v>567053</v>
      </c>
      <c r="G9" s="8">
        <v>567053</v>
      </c>
      <c r="H9" s="8">
        <v>567053</v>
      </c>
      <c r="I9" s="8">
        <v>850580</v>
      </c>
      <c r="J9" s="8">
        <v>850580</v>
      </c>
      <c r="K9" s="8">
        <v>283527</v>
      </c>
      <c r="L9" s="8">
        <v>283527</v>
      </c>
      <c r="M9" s="8">
        <v>567053</v>
      </c>
      <c r="N9" s="8">
        <v>567053</v>
      </c>
      <c r="O9" s="8">
        <v>567053</v>
      </c>
      <c r="P9" s="8">
        <v>567056</v>
      </c>
    </row>
    <row r="10" spans="1:16" ht="12.75">
      <c r="A10" s="35"/>
      <c r="B10" s="9">
        <v>213</v>
      </c>
      <c r="C10" s="10" t="s">
        <v>26</v>
      </c>
      <c r="D10" s="8">
        <f t="shared" si="1"/>
        <v>2055001</v>
      </c>
      <c r="E10" s="8">
        <v>171250</v>
      </c>
      <c r="F10" s="8">
        <v>171250</v>
      </c>
      <c r="G10" s="8">
        <v>171250</v>
      </c>
      <c r="H10" s="8">
        <v>171250</v>
      </c>
      <c r="I10" s="8">
        <v>256875</v>
      </c>
      <c r="J10" s="8">
        <v>256875</v>
      </c>
      <c r="K10" s="8">
        <v>85625</v>
      </c>
      <c r="L10" s="8">
        <v>85625</v>
      </c>
      <c r="M10" s="8">
        <v>171250</v>
      </c>
      <c r="N10" s="8">
        <v>171250</v>
      </c>
      <c r="O10" s="8">
        <v>171250</v>
      </c>
      <c r="P10" s="8">
        <v>171251</v>
      </c>
    </row>
    <row r="11" spans="1:16" ht="12.75">
      <c r="A11" s="36"/>
      <c r="B11" s="16" t="s">
        <v>27</v>
      </c>
      <c r="C11" s="69"/>
      <c r="D11" s="8">
        <f t="shared" si="1"/>
        <v>8859642</v>
      </c>
      <c r="E11" s="8">
        <f>E10+E9</f>
        <v>738303</v>
      </c>
      <c r="F11" s="8">
        <f aca="true" t="shared" si="2" ref="F11:P11">F10+F9</f>
        <v>738303</v>
      </c>
      <c r="G11" s="8">
        <f t="shared" si="2"/>
        <v>738303</v>
      </c>
      <c r="H11" s="8">
        <f t="shared" si="2"/>
        <v>738303</v>
      </c>
      <c r="I11" s="8">
        <f t="shared" si="2"/>
        <v>1107455</v>
      </c>
      <c r="J11" s="8">
        <f t="shared" si="2"/>
        <v>1107455</v>
      </c>
      <c r="K11" s="8">
        <f t="shared" si="2"/>
        <v>369152</v>
      </c>
      <c r="L11" s="8">
        <f t="shared" si="2"/>
        <v>369152</v>
      </c>
      <c r="M11" s="8">
        <f t="shared" si="2"/>
        <v>738303</v>
      </c>
      <c r="N11" s="8">
        <f t="shared" si="2"/>
        <v>738303</v>
      </c>
      <c r="O11" s="8">
        <f t="shared" si="2"/>
        <v>738303</v>
      </c>
      <c r="P11" s="8">
        <f t="shared" si="2"/>
        <v>738307</v>
      </c>
    </row>
    <row r="12" spans="1:16" ht="12.75">
      <c r="A12" s="49" t="s">
        <v>28</v>
      </c>
      <c r="B12" s="60">
        <v>212</v>
      </c>
      <c r="C12" s="11" t="s">
        <v>29</v>
      </c>
      <c r="D12" s="8">
        <f t="shared" si="1"/>
        <v>17500</v>
      </c>
      <c r="E12" s="8">
        <f>E13+E14+E15</f>
        <v>0</v>
      </c>
      <c r="F12" s="8">
        <f aca="true" t="shared" si="3" ref="F12:P12">F13+F14+F15</f>
        <v>0</v>
      </c>
      <c r="G12" s="8">
        <f t="shared" si="3"/>
        <v>0</v>
      </c>
      <c r="H12" s="8">
        <f t="shared" si="3"/>
        <v>7000</v>
      </c>
      <c r="I12" s="8">
        <f t="shared" si="3"/>
        <v>10500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3"/>
        <v>0</v>
      </c>
      <c r="O12" s="8">
        <f t="shared" si="3"/>
        <v>0</v>
      </c>
      <c r="P12" s="8">
        <f t="shared" si="3"/>
        <v>0</v>
      </c>
    </row>
    <row r="13" spans="1:16" ht="12.75">
      <c r="A13" s="58"/>
      <c r="B13" s="61"/>
      <c r="C13" s="12" t="s">
        <v>30</v>
      </c>
      <c r="D13" s="8">
        <f t="shared" si="1"/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0.25">
      <c r="A14" s="58"/>
      <c r="B14" s="61"/>
      <c r="C14" s="12" t="s">
        <v>31</v>
      </c>
      <c r="D14" s="8">
        <f t="shared" si="1"/>
        <v>0</v>
      </c>
      <c r="E14" s="8"/>
      <c r="F14" s="8"/>
      <c r="G14" s="8"/>
      <c r="H14" s="13"/>
      <c r="I14" s="8"/>
      <c r="J14" s="8"/>
      <c r="K14" s="8"/>
      <c r="L14" s="8"/>
      <c r="M14" s="8"/>
      <c r="N14" s="8"/>
      <c r="O14" s="8"/>
      <c r="P14" s="8"/>
    </row>
    <row r="15" spans="1:16" ht="30">
      <c r="A15" s="58"/>
      <c r="B15" s="62"/>
      <c r="C15" s="12" t="s">
        <v>32</v>
      </c>
      <c r="D15" s="8">
        <f>SUM(E15:P15)</f>
        <v>17500</v>
      </c>
      <c r="E15" s="8"/>
      <c r="F15" s="8"/>
      <c r="G15" s="8"/>
      <c r="H15" s="8">
        <v>7000</v>
      </c>
      <c r="I15" s="8">
        <v>10500</v>
      </c>
      <c r="J15" s="8"/>
      <c r="K15" s="8"/>
      <c r="L15" s="8"/>
      <c r="M15" s="8"/>
      <c r="N15" s="8"/>
      <c r="O15" s="8"/>
      <c r="P15" s="8"/>
    </row>
    <row r="16" spans="1:16" ht="12.75">
      <c r="A16" s="58"/>
      <c r="B16" s="63">
        <v>222</v>
      </c>
      <c r="C16" s="11" t="s">
        <v>33</v>
      </c>
      <c r="D16" s="8">
        <f t="shared" si="1"/>
        <v>3500</v>
      </c>
      <c r="E16" s="8">
        <f>E17</f>
        <v>0</v>
      </c>
      <c r="F16" s="8">
        <f aca="true" t="shared" si="4" ref="F16:P16">F17</f>
        <v>0</v>
      </c>
      <c r="G16" s="8">
        <f t="shared" si="4"/>
        <v>0</v>
      </c>
      <c r="H16" s="8">
        <f t="shared" si="4"/>
        <v>1400</v>
      </c>
      <c r="I16" s="8">
        <f t="shared" si="4"/>
        <v>2100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8">
        <f t="shared" si="4"/>
        <v>0</v>
      </c>
      <c r="O16" s="8">
        <f t="shared" si="4"/>
        <v>0</v>
      </c>
      <c r="P16" s="8">
        <f t="shared" si="4"/>
        <v>0</v>
      </c>
    </row>
    <row r="17" spans="1:16" ht="37.5" customHeight="1">
      <c r="A17" s="58"/>
      <c r="B17" s="64"/>
      <c r="C17" s="14" t="s">
        <v>34</v>
      </c>
      <c r="D17" s="8">
        <f t="shared" si="1"/>
        <v>3500</v>
      </c>
      <c r="E17" s="8"/>
      <c r="F17" s="8"/>
      <c r="G17" s="8"/>
      <c r="H17" s="8">
        <v>1400</v>
      </c>
      <c r="I17" s="8">
        <v>2100</v>
      </c>
      <c r="J17" s="8"/>
      <c r="K17" s="8"/>
      <c r="L17" s="8"/>
      <c r="M17" s="8"/>
      <c r="N17" s="8"/>
      <c r="O17" s="8"/>
      <c r="P17" s="8"/>
    </row>
    <row r="18" spans="1:16" ht="12.75">
      <c r="A18" s="58"/>
      <c r="B18" s="63">
        <v>226</v>
      </c>
      <c r="C18" s="15" t="s">
        <v>35</v>
      </c>
      <c r="D18" s="8">
        <f t="shared" si="1"/>
        <v>27000</v>
      </c>
      <c r="E18" s="8">
        <f>E19</f>
        <v>0</v>
      </c>
      <c r="F18" s="8">
        <f aca="true" t="shared" si="5" ref="F18:P18">F19</f>
        <v>0</v>
      </c>
      <c r="G18" s="8">
        <f t="shared" si="5"/>
        <v>0</v>
      </c>
      <c r="H18" s="8">
        <f t="shared" si="5"/>
        <v>12000</v>
      </c>
      <c r="I18" s="8">
        <f t="shared" si="5"/>
        <v>15000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0</v>
      </c>
      <c r="N18" s="8">
        <f t="shared" si="5"/>
        <v>0</v>
      </c>
      <c r="O18" s="8">
        <f t="shared" si="5"/>
        <v>0</v>
      </c>
      <c r="P18" s="8">
        <f t="shared" si="5"/>
        <v>0</v>
      </c>
    </row>
    <row r="19" spans="1:16" ht="23.25" customHeight="1">
      <c r="A19" s="58"/>
      <c r="B19" s="65"/>
      <c r="C19" s="14" t="s">
        <v>36</v>
      </c>
      <c r="D19" s="8">
        <f t="shared" si="1"/>
        <v>27000</v>
      </c>
      <c r="E19" s="8"/>
      <c r="F19" s="8"/>
      <c r="G19" s="8"/>
      <c r="H19" s="8">
        <v>12000</v>
      </c>
      <c r="I19" s="8">
        <v>15000</v>
      </c>
      <c r="J19" s="8"/>
      <c r="K19" s="8"/>
      <c r="L19" s="8"/>
      <c r="M19" s="8"/>
      <c r="N19" s="8"/>
      <c r="O19" s="8"/>
      <c r="P19" s="8"/>
    </row>
    <row r="20" spans="1:16" ht="12.75">
      <c r="A20" s="59"/>
      <c r="B20" s="45" t="s">
        <v>27</v>
      </c>
      <c r="C20" s="46"/>
      <c r="D20" s="8">
        <f>E20+F20+G20+H20+I20+J20+K20+L20+M20+N20+O20+P20</f>
        <v>48000</v>
      </c>
      <c r="E20" s="8">
        <f>E18+E16+E12</f>
        <v>0</v>
      </c>
      <c r="F20" s="8">
        <f aca="true" t="shared" si="6" ref="F20:P20">F18+F16+F12</f>
        <v>0</v>
      </c>
      <c r="G20" s="8">
        <f t="shared" si="6"/>
        <v>0</v>
      </c>
      <c r="H20" s="8">
        <f t="shared" si="6"/>
        <v>20400</v>
      </c>
      <c r="I20" s="8">
        <f t="shared" si="6"/>
        <v>27600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8">
        <f t="shared" si="6"/>
        <v>0</v>
      </c>
      <c r="P20" s="8">
        <f t="shared" si="6"/>
        <v>0</v>
      </c>
    </row>
    <row r="21" spans="1:16" ht="16.5" customHeight="1">
      <c r="A21" s="42" t="s">
        <v>37</v>
      </c>
      <c r="B21" s="17">
        <v>222</v>
      </c>
      <c r="C21" s="18" t="s">
        <v>38</v>
      </c>
      <c r="D21" s="8">
        <f t="shared" si="1"/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0.25" customHeight="1">
      <c r="A22" s="43"/>
      <c r="B22" s="17">
        <v>226</v>
      </c>
      <c r="C22" s="18" t="s">
        <v>39</v>
      </c>
      <c r="D22" s="8">
        <f t="shared" si="1"/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4" customHeight="1">
      <c r="A23" s="43"/>
      <c r="B23" s="17">
        <v>290</v>
      </c>
      <c r="C23" s="19" t="s">
        <v>40</v>
      </c>
      <c r="D23" s="8">
        <f t="shared" si="1"/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8.5" customHeight="1">
      <c r="A24" s="44"/>
      <c r="B24" s="45" t="s">
        <v>27</v>
      </c>
      <c r="C24" s="46"/>
      <c r="D24" s="8">
        <f t="shared" si="1"/>
        <v>0</v>
      </c>
      <c r="E24" s="8">
        <f aca="true" t="shared" si="7" ref="E24:P24">E23+E22+E21</f>
        <v>0</v>
      </c>
      <c r="F24" s="8">
        <f t="shared" si="7"/>
        <v>0</v>
      </c>
      <c r="G24" s="8">
        <f t="shared" si="7"/>
        <v>0</v>
      </c>
      <c r="H24" s="8">
        <f t="shared" si="7"/>
        <v>0</v>
      </c>
      <c r="I24" s="8">
        <f t="shared" si="7"/>
        <v>0</v>
      </c>
      <c r="J24" s="8">
        <f t="shared" si="7"/>
        <v>0</v>
      </c>
      <c r="K24" s="8">
        <f t="shared" si="7"/>
        <v>0</v>
      </c>
      <c r="L24" s="8">
        <f t="shared" si="7"/>
        <v>0</v>
      </c>
      <c r="M24" s="8">
        <f t="shared" si="7"/>
        <v>0</v>
      </c>
      <c r="N24" s="8">
        <f t="shared" si="7"/>
        <v>0</v>
      </c>
      <c r="O24" s="8">
        <f t="shared" si="7"/>
        <v>0</v>
      </c>
      <c r="P24" s="8">
        <f t="shared" si="7"/>
        <v>0</v>
      </c>
    </row>
    <row r="25" spans="1:16" ht="26.25" customHeight="1">
      <c r="A25" s="20">
        <v>240</v>
      </c>
      <c r="B25" s="47" t="s">
        <v>41</v>
      </c>
      <c r="C25" s="48"/>
      <c r="D25" s="8">
        <f t="shared" si="1"/>
        <v>264105</v>
      </c>
      <c r="E25" s="8">
        <f aca="true" t="shared" si="8" ref="E25:P25">E26+E29+E33+E35+E42+E49+E55+E65</f>
        <v>0</v>
      </c>
      <c r="F25" s="8">
        <f t="shared" si="8"/>
        <v>2100</v>
      </c>
      <c r="G25" s="8">
        <f t="shared" si="8"/>
        <v>2100</v>
      </c>
      <c r="H25" s="8">
        <f t="shared" si="8"/>
        <v>43100</v>
      </c>
      <c r="I25" s="8">
        <f t="shared" si="8"/>
        <v>138143</v>
      </c>
      <c r="J25" s="8">
        <f t="shared" si="8"/>
        <v>17100</v>
      </c>
      <c r="K25" s="8">
        <f t="shared" si="8"/>
        <v>6100</v>
      </c>
      <c r="L25" s="8">
        <f t="shared" si="8"/>
        <v>10100</v>
      </c>
      <c r="M25" s="8">
        <f t="shared" si="8"/>
        <v>16962</v>
      </c>
      <c r="N25" s="8">
        <f t="shared" si="8"/>
        <v>22100</v>
      </c>
      <c r="O25" s="8">
        <f t="shared" si="8"/>
        <v>2100</v>
      </c>
      <c r="P25" s="8">
        <f t="shared" si="8"/>
        <v>4200</v>
      </c>
    </row>
    <row r="26" spans="1:16" ht="12.75">
      <c r="A26" s="49" t="s">
        <v>42</v>
      </c>
      <c r="B26" s="51">
        <v>221</v>
      </c>
      <c r="C26" s="11" t="s">
        <v>43</v>
      </c>
      <c r="D26" s="8">
        <f t="shared" si="1"/>
        <v>25200</v>
      </c>
      <c r="E26" s="8">
        <f>E27+E28</f>
        <v>0</v>
      </c>
      <c r="F26" s="8">
        <f aca="true" t="shared" si="9" ref="F26:P26">F27+F28</f>
        <v>2100</v>
      </c>
      <c r="G26" s="8">
        <f t="shared" si="9"/>
        <v>2100</v>
      </c>
      <c r="H26" s="8">
        <f t="shared" si="9"/>
        <v>2100</v>
      </c>
      <c r="I26" s="8">
        <f t="shared" si="9"/>
        <v>2100</v>
      </c>
      <c r="J26" s="8">
        <f t="shared" si="9"/>
        <v>2100</v>
      </c>
      <c r="K26" s="8">
        <f t="shared" si="9"/>
        <v>2100</v>
      </c>
      <c r="L26" s="8">
        <f t="shared" si="9"/>
        <v>2100</v>
      </c>
      <c r="M26" s="8">
        <f t="shared" si="9"/>
        <v>2100</v>
      </c>
      <c r="N26" s="8">
        <f t="shared" si="9"/>
        <v>2100</v>
      </c>
      <c r="O26" s="8">
        <f t="shared" si="9"/>
        <v>2100</v>
      </c>
      <c r="P26" s="8">
        <f t="shared" si="9"/>
        <v>4200</v>
      </c>
    </row>
    <row r="27" spans="1:16" ht="24" thickBot="1">
      <c r="A27" s="50"/>
      <c r="B27" s="51"/>
      <c r="C27" s="14" t="s">
        <v>44</v>
      </c>
      <c r="D27" s="8">
        <f t="shared" si="1"/>
        <v>25200</v>
      </c>
      <c r="E27" s="8"/>
      <c r="F27" s="8">
        <v>2100</v>
      </c>
      <c r="G27" s="8">
        <v>2100</v>
      </c>
      <c r="H27" s="8">
        <v>2100</v>
      </c>
      <c r="I27" s="8">
        <v>2100</v>
      </c>
      <c r="J27" s="8">
        <v>2100</v>
      </c>
      <c r="K27" s="8">
        <v>2100</v>
      </c>
      <c r="L27" s="8">
        <v>2100</v>
      </c>
      <c r="M27" s="8">
        <v>2100</v>
      </c>
      <c r="N27" s="8">
        <v>2100</v>
      </c>
      <c r="O27" s="8">
        <v>2100</v>
      </c>
      <c r="P27" s="8">
        <v>4200</v>
      </c>
    </row>
    <row r="28" spans="1:16" ht="24" thickBot="1">
      <c r="A28" s="50"/>
      <c r="B28" s="51"/>
      <c r="C28" s="22" t="s">
        <v>45</v>
      </c>
      <c r="D28" s="8">
        <f t="shared" si="1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50"/>
      <c r="B29" s="51">
        <v>222</v>
      </c>
      <c r="C29" s="11" t="s">
        <v>33</v>
      </c>
      <c r="D29" s="8">
        <f t="shared" si="1"/>
        <v>0</v>
      </c>
      <c r="E29" s="8">
        <f>E30+E32+E31</f>
        <v>0</v>
      </c>
      <c r="F29" s="8">
        <f aca="true" t="shared" si="10" ref="F29:P29">F30+F32+F31</f>
        <v>0</v>
      </c>
      <c r="G29" s="8">
        <f t="shared" si="10"/>
        <v>0</v>
      </c>
      <c r="H29" s="8">
        <f t="shared" si="10"/>
        <v>0</v>
      </c>
      <c r="I29" s="8">
        <f t="shared" si="10"/>
        <v>0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0</v>
      </c>
      <c r="O29" s="8">
        <f t="shared" si="10"/>
        <v>0</v>
      </c>
      <c r="P29" s="8">
        <f t="shared" si="10"/>
        <v>0</v>
      </c>
    </row>
    <row r="30" spans="1:16" ht="36">
      <c r="A30" s="50"/>
      <c r="B30" s="51"/>
      <c r="C30" s="14" t="s">
        <v>46</v>
      </c>
      <c r="D30" s="8">
        <f t="shared" si="1"/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0">
      <c r="A31" s="50"/>
      <c r="B31" s="51"/>
      <c r="C31" s="23" t="s">
        <v>47</v>
      </c>
      <c r="D31" s="8">
        <f t="shared" si="1"/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36">
      <c r="A32" s="50"/>
      <c r="B32" s="51"/>
      <c r="C32" s="14" t="s">
        <v>48</v>
      </c>
      <c r="D32" s="8">
        <f t="shared" si="1"/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3.5">
      <c r="A33" s="50"/>
      <c r="B33" s="52">
        <v>224</v>
      </c>
      <c r="C33" s="24" t="s">
        <v>49</v>
      </c>
      <c r="D33" s="8">
        <f t="shared" si="1"/>
        <v>0</v>
      </c>
      <c r="E33" s="8">
        <f>E34</f>
        <v>0</v>
      </c>
      <c r="F33" s="8">
        <f aca="true" t="shared" si="11" ref="F33:P33">F34</f>
        <v>0</v>
      </c>
      <c r="G33" s="8">
        <f t="shared" si="11"/>
        <v>0</v>
      </c>
      <c r="H33" s="8">
        <f t="shared" si="11"/>
        <v>0</v>
      </c>
      <c r="I33" s="8">
        <f t="shared" si="11"/>
        <v>0</v>
      </c>
      <c r="J33" s="8">
        <f t="shared" si="11"/>
        <v>0</v>
      </c>
      <c r="K33" s="8">
        <f t="shared" si="11"/>
        <v>0</v>
      </c>
      <c r="L33" s="8">
        <f t="shared" si="11"/>
        <v>0</v>
      </c>
      <c r="M33" s="8">
        <f t="shared" si="11"/>
        <v>0</v>
      </c>
      <c r="N33" s="8">
        <f t="shared" si="11"/>
        <v>0</v>
      </c>
      <c r="O33" s="8">
        <f t="shared" si="11"/>
        <v>0</v>
      </c>
      <c r="P33" s="8">
        <f t="shared" si="11"/>
        <v>0</v>
      </c>
    </row>
    <row r="34" spans="1:16" ht="36" customHeight="1">
      <c r="A34" s="50"/>
      <c r="B34" s="53"/>
      <c r="C34" s="14" t="s">
        <v>50</v>
      </c>
      <c r="D34" s="8">
        <f t="shared" si="1"/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50"/>
      <c r="B35" s="54">
        <v>225</v>
      </c>
      <c r="C35" s="11" t="s">
        <v>51</v>
      </c>
      <c r="D35" s="8">
        <f t="shared" si="1"/>
        <v>15000</v>
      </c>
      <c r="E35" s="8">
        <f>E36+E37+E38+E39+E40+E41</f>
        <v>0</v>
      </c>
      <c r="F35" s="8">
        <f aca="true" t="shared" si="12" ref="F35:P35">F36+F37+F38+F39+F40+F41</f>
        <v>0</v>
      </c>
      <c r="G35" s="8">
        <f t="shared" si="12"/>
        <v>0</v>
      </c>
      <c r="H35" s="8">
        <f t="shared" si="12"/>
        <v>0</v>
      </c>
      <c r="I35" s="8">
        <f t="shared" si="12"/>
        <v>15000</v>
      </c>
      <c r="J35" s="8">
        <f t="shared" si="12"/>
        <v>0</v>
      </c>
      <c r="K35" s="8">
        <f t="shared" si="12"/>
        <v>0</v>
      </c>
      <c r="L35" s="8">
        <f t="shared" si="12"/>
        <v>0</v>
      </c>
      <c r="M35" s="8">
        <f t="shared" si="12"/>
        <v>0</v>
      </c>
      <c r="N35" s="8">
        <f t="shared" si="12"/>
        <v>0</v>
      </c>
      <c r="O35" s="8">
        <f t="shared" si="12"/>
        <v>0</v>
      </c>
      <c r="P35" s="8">
        <f t="shared" si="12"/>
        <v>0</v>
      </c>
    </row>
    <row r="36" spans="1:16" ht="24">
      <c r="A36" s="50"/>
      <c r="B36" s="55"/>
      <c r="C36" s="25" t="s">
        <v>52</v>
      </c>
      <c r="D36" s="8">
        <f t="shared" si="1"/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36">
      <c r="A37" s="50"/>
      <c r="B37" s="55"/>
      <c r="C37" s="25" t="s">
        <v>53</v>
      </c>
      <c r="D37" s="8">
        <f t="shared" si="1"/>
        <v>15000</v>
      </c>
      <c r="E37" s="8"/>
      <c r="F37" s="8"/>
      <c r="G37" s="8"/>
      <c r="H37" s="8"/>
      <c r="I37" s="8">
        <v>15000</v>
      </c>
      <c r="J37" s="8"/>
      <c r="K37" s="8"/>
      <c r="L37" s="8"/>
      <c r="M37" s="8"/>
      <c r="N37" s="8"/>
      <c r="O37" s="8"/>
      <c r="P37" s="8"/>
    </row>
    <row r="38" spans="1:16" ht="33.75" customHeight="1">
      <c r="A38" s="50"/>
      <c r="B38" s="55"/>
      <c r="C38" s="25" t="s">
        <v>54</v>
      </c>
      <c r="D38" s="8">
        <f t="shared" si="1"/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24">
      <c r="A39" s="50"/>
      <c r="B39" s="55"/>
      <c r="C39" s="25" t="s">
        <v>55</v>
      </c>
      <c r="D39" s="8">
        <f t="shared" si="1"/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36">
      <c r="A40" s="50"/>
      <c r="B40" s="55"/>
      <c r="C40" s="25" t="s">
        <v>56</v>
      </c>
      <c r="D40" s="8">
        <f t="shared" si="1"/>
        <v>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9.5" customHeight="1">
      <c r="A41" s="50"/>
      <c r="B41" s="55"/>
      <c r="C41" s="25" t="s">
        <v>57</v>
      </c>
      <c r="D41" s="8">
        <f t="shared" si="1"/>
        <v>0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50"/>
      <c r="B42" s="52">
        <v>226</v>
      </c>
      <c r="C42" s="11" t="s">
        <v>35</v>
      </c>
      <c r="D42" s="8">
        <f t="shared" si="1"/>
        <v>51000</v>
      </c>
      <c r="E42" s="8">
        <f>E43+E44+E45+E46+E47+E48</f>
        <v>0</v>
      </c>
      <c r="F42" s="8">
        <f aca="true" t="shared" si="13" ref="F42:P42">F43+F44+F45+F46+F47+F48</f>
        <v>0</v>
      </c>
      <c r="G42" s="8">
        <f t="shared" si="13"/>
        <v>0</v>
      </c>
      <c r="H42" s="8">
        <f t="shared" si="13"/>
        <v>21000</v>
      </c>
      <c r="I42" s="8">
        <f t="shared" si="13"/>
        <v>0</v>
      </c>
      <c r="J42" s="8">
        <f t="shared" si="13"/>
        <v>15000</v>
      </c>
      <c r="K42" s="8">
        <f t="shared" si="13"/>
        <v>0</v>
      </c>
      <c r="L42" s="8">
        <f t="shared" si="13"/>
        <v>0</v>
      </c>
      <c r="M42" s="8">
        <f t="shared" si="13"/>
        <v>0</v>
      </c>
      <c r="N42" s="8">
        <f t="shared" si="13"/>
        <v>15000</v>
      </c>
      <c r="O42" s="8">
        <f t="shared" si="13"/>
        <v>0</v>
      </c>
      <c r="P42" s="8">
        <f t="shared" si="13"/>
        <v>0</v>
      </c>
    </row>
    <row r="43" spans="1:16" ht="12.75">
      <c r="A43" s="50"/>
      <c r="B43" s="53"/>
      <c r="C43" s="25" t="s">
        <v>58</v>
      </c>
      <c r="D43" s="26">
        <f t="shared" si="1"/>
        <v>15000</v>
      </c>
      <c r="E43" s="8"/>
      <c r="F43" s="8"/>
      <c r="G43" s="8"/>
      <c r="H43" s="8"/>
      <c r="I43" s="8"/>
      <c r="J43" s="8">
        <v>15000</v>
      </c>
      <c r="K43" s="8"/>
      <c r="L43" s="8"/>
      <c r="M43" s="8"/>
      <c r="N43" s="8"/>
      <c r="O43" s="8"/>
      <c r="P43" s="8"/>
    </row>
    <row r="44" spans="1:16" ht="24">
      <c r="A44" s="50"/>
      <c r="B44" s="53"/>
      <c r="C44" s="25" t="s">
        <v>59</v>
      </c>
      <c r="D44" s="26">
        <f t="shared" si="1"/>
        <v>6000</v>
      </c>
      <c r="E44" s="8"/>
      <c r="F44" s="8"/>
      <c r="G44" s="8"/>
      <c r="H44" s="8">
        <v>6000</v>
      </c>
      <c r="I44" s="8"/>
      <c r="J44" s="8"/>
      <c r="K44" s="8"/>
      <c r="L44" s="8"/>
      <c r="M44" s="8"/>
      <c r="N44" s="8"/>
      <c r="O44" s="8"/>
      <c r="P44" s="8"/>
    </row>
    <row r="45" spans="1:16" ht="24">
      <c r="A45" s="50"/>
      <c r="B45" s="53"/>
      <c r="C45" s="27" t="s">
        <v>60</v>
      </c>
      <c r="D45" s="26">
        <f t="shared" si="1"/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24">
      <c r="A46" s="50"/>
      <c r="B46" s="53"/>
      <c r="C46" s="27" t="s">
        <v>61</v>
      </c>
      <c r="D46" s="26">
        <f t="shared" si="1"/>
        <v>30000</v>
      </c>
      <c r="E46" s="8"/>
      <c r="F46" s="8"/>
      <c r="G46" s="8"/>
      <c r="H46" s="8">
        <v>15000</v>
      </c>
      <c r="I46" s="8"/>
      <c r="J46" s="8"/>
      <c r="K46" s="8"/>
      <c r="L46" s="8"/>
      <c r="M46" s="8"/>
      <c r="N46" s="8">
        <v>15000</v>
      </c>
      <c r="O46" s="8"/>
      <c r="P46" s="8"/>
    </row>
    <row r="47" spans="1:16" ht="24">
      <c r="A47" s="50"/>
      <c r="B47" s="53"/>
      <c r="C47" s="28" t="s">
        <v>62</v>
      </c>
      <c r="D47" s="26">
        <f t="shared" si="1"/>
        <v>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48">
      <c r="A48" s="50"/>
      <c r="B48" s="53"/>
      <c r="C48" s="27" t="s">
        <v>63</v>
      </c>
      <c r="D48" s="26">
        <f t="shared" si="1"/>
        <v>0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50"/>
      <c r="B49" s="56">
        <v>290</v>
      </c>
      <c r="C49" s="11" t="s">
        <v>64</v>
      </c>
      <c r="D49" s="8">
        <f t="shared" si="1"/>
        <v>0</v>
      </c>
      <c r="E49" s="8">
        <f>E50+E51+E52+E53+E54</f>
        <v>0</v>
      </c>
      <c r="F49" s="8">
        <f aca="true" t="shared" si="14" ref="F49:P49">F50+F51+F52+F53+F54</f>
        <v>0</v>
      </c>
      <c r="G49" s="8">
        <f t="shared" si="14"/>
        <v>0</v>
      </c>
      <c r="H49" s="8">
        <f t="shared" si="14"/>
        <v>0</v>
      </c>
      <c r="I49" s="8">
        <f t="shared" si="14"/>
        <v>0</v>
      </c>
      <c r="J49" s="8">
        <f t="shared" si="14"/>
        <v>0</v>
      </c>
      <c r="K49" s="8">
        <f t="shared" si="14"/>
        <v>0</v>
      </c>
      <c r="L49" s="8">
        <f t="shared" si="14"/>
        <v>0</v>
      </c>
      <c r="M49" s="8">
        <f t="shared" si="14"/>
        <v>0</v>
      </c>
      <c r="N49" s="8">
        <f t="shared" si="14"/>
        <v>0</v>
      </c>
      <c r="O49" s="8">
        <f t="shared" si="14"/>
        <v>0</v>
      </c>
      <c r="P49" s="8">
        <f t="shared" si="14"/>
        <v>0</v>
      </c>
    </row>
    <row r="50" spans="1:16" ht="12.75">
      <c r="A50" s="50"/>
      <c r="B50" s="57"/>
      <c r="C50" s="27" t="s">
        <v>65</v>
      </c>
      <c r="D50" s="8">
        <f t="shared" si="1"/>
        <v>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50"/>
      <c r="B51" s="57"/>
      <c r="C51" s="27" t="s">
        <v>66</v>
      </c>
      <c r="D51" s="8">
        <f t="shared" si="1"/>
        <v>0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50"/>
      <c r="B52" s="57"/>
      <c r="C52" s="27" t="s">
        <v>67</v>
      </c>
      <c r="D52" s="8">
        <f t="shared" si="1"/>
        <v>0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8">
      <c r="A53" s="50"/>
      <c r="B53" s="57"/>
      <c r="C53" s="27" t="s">
        <v>68</v>
      </c>
      <c r="D53" s="8">
        <f t="shared" si="1"/>
        <v>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48">
      <c r="A54" s="50"/>
      <c r="B54" s="57"/>
      <c r="C54" s="27" t="s">
        <v>68</v>
      </c>
      <c r="D54" s="8">
        <f t="shared" si="1"/>
        <v>0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50"/>
      <c r="B55" s="39">
        <v>310</v>
      </c>
      <c r="C55" s="11" t="s">
        <v>69</v>
      </c>
      <c r="D55" s="8">
        <f t="shared" si="1"/>
        <v>109043</v>
      </c>
      <c r="E55" s="8">
        <f>E56</f>
        <v>0</v>
      </c>
      <c r="F55" s="8">
        <f aca="true" t="shared" si="15" ref="F55:P55">F56</f>
        <v>0</v>
      </c>
      <c r="G55" s="8">
        <f t="shared" si="15"/>
        <v>0</v>
      </c>
      <c r="H55" s="8">
        <f t="shared" si="15"/>
        <v>0</v>
      </c>
      <c r="I55" s="8">
        <f t="shared" si="15"/>
        <v>109043</v>
      </c>
      <c r="J55" s="8">
        <f t="shared" si="15"/>
        <v>0</v>
      </c>
      <c r="K55" s="8">
        <f t="shared" si="15"/>
        <v>0</v>
      </c>
      <c r="L55" s="8">
        <f t="shared" si="15"/>
        <v>0</v>
      </c>
      <c r="M55" s="8">
        <f t="shared" si="15"/>
        <v>0</v>
      </c>
      <c r="N55" s="8">
        <f t="shared" si="15"/>
        <v>0</v>
      </c>
      <c r="O55" s="8">
        <f t="shared" si="15"/>
        <v>0</v>
      </c>
      <c r="P55" s="8">
        <f t="shared" si="15"/>
        <v>0</v>
      </c>
    </row>
    <row r="56" spans="1:16" ht="48">
      <c r="A56" s="50"/>
      <c r="B56" s="40"/>
      <c r="C56" s="27" t="s">
        <v>70</v>
      </c>
      <c r="D56" s="26">
        <f>E56+F56+G56+H56+I56+J56+K56+L56+M56+N56+O56+P56</f>
        <v>109043</v>
      </c>
      <c r="E56" s="8">
        <f>E57+E58+E59+E60+E61+E62+E63+E64</f>
        <v>0</v>
      </c>
      <c r="F56" s="8">
        <f aca="true" t="shared" si="16" ref="F56:P56">F57+F58+F59+F60+F61+F62+F63+F64</f>
        <v>0</v>
      </c>
      <c r="G56" s="8">
        <f t="shared" si="16"/>
        <v>0</v>
      </c>
      <c r="H56" s="8">
        <f t="shared" si="16"/>
        <v>0</v>
      </c>
      <c r="I56" s="8">
        <f t="shared" si="16"/>
        <v>109043</v>
      </c>
      <c r="J56" s="8">
        <f t="shared" si="16"/>
        <v>0</v>
      </c>
      <c r="K56" s="8">
        <f t="shared" si="16"/>
        <v>0</v>
      </c>
      <c r="L56" s="8">
        <f t="shared" si="16"/>
        <v>0</v>
      </c>
      <c r="M56" s="8">
        <f t="shared" si="16"/>
        <v>0</v>
      </c>
      <c r="N56" s="8">
        <f t="shared" si="16"/>
        <v>0</v>
      </c>
      <c r="O56" s="8">
        <f t="shared" si="16"/>
        <v>0</v>
      </c>
      <c r="P56" s="8">
        <f t="shared" si="16"/>
        <v>0</v>
      </c>
    </row>
    <row r="57" spans="1:16" ht="12.75">
      <c r="A57" s="50"/>
      <c r="B57" s="40"/>
      <c r="C57" s="27" t="s">
        <v>71</v>
      </c>
      <c r="D57" s="26">
        <f aca="true" t="shared" si="17" ref="D57:D64">E57+F57+G57+H57+I57+J57+K57+L57+M57+N57+O57+P57</f>
        <v>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50"/>
      <c r="B58" s="40"/>
      <c r="C58" s="28" t="s">
        <v>72</v>
      </c>
      <c r="D58" s="26">
        <f t="shared" si="17"/>
        <v>40000</v>
      </c>
      <c r="E58" s="8"/>
      <c r="F58" s="8"/>
      <c r="G58" s="8"/>
      <c r="H58" s="8"/>
      <c r="I58" s="8">
        <v>40000</v>
      </c>
      <c r="J58" s="8"/>
      <c r="K58" s="8"/>
      <c r="L58" s="8"/>
      <c r="M58" s="8"/>
      <c r="N58" s="8"/>
      <c r="O58" s="8"/>
      <c r="P58" s="8"/>
    </row>
    <row r="59" spans="1:16" ht="12.75">
      <c r="A59" s="50"/>
      <c r="B59" s="40"/>
      <c r="C59" s="28" t="s">
        <v>73</v>
      </c>
      <c r="D59" s="26">
        <f t="shared" si="17"/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50"/>
      <c r="B60" s="40"/>
      <c r="C60" s="28" t="s">
        <v>74</v>
      </c>
      <c r="D60" s="26">
        <f t="shared" si="17"/>
        <v>0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36">
      <c r="A61" s="50"/>
      <c r="B61" s="40"/>
      <c r="C61" s="27" t="s">
        <v>75</v>
      </c>
      <c r="D61" s="26">
        <f t="shared" si="17"/>
        <v>69043</v>
      </c>
      <c r="E61" s="8"/>
      <c r="F61" s="8"/>
      <c r="G61" s="8"/>
      <c r="H61" s="8"/>
      <c r="I61" s="8">
        <v>69043</v>
      </c>
      <c r="J61" s="8"/>
      <c r="K61" s="8"/>
      <c r="L61" s="8"/>
      <c r="M61" s="8"/>
      <c r="N61" s="8"/>
      <c r="O61" s="8"/>
      <c r="P61" s="8"/>
    </row>
    <row r="62" spans="1:16" ht="24">
      <c r="A62" s="50"/>
      <c r="B62" s="40"/>
      <c r="C62" s="27" t="s">
        <v>76</v>
      </c>
      <c r="D62" s="26">
        <f t="shared" si="17"/>
        <v>0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24">
      <c r="A63" s="50"/>
      <c r="B63" s="40"/>
      <c r="C63" s="27" t="s">
        <v>77</v>
      </c>
      <c r="D63" s="26">
        <f t="shared" si="17"/>
        <v>0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50"/>
      <c r="B64" s="40"/>
      <c r="C64" s="27" t="s">
        <v>78</v>
      </c>
      <c r="D64" s="26">
        <f t="shared" si="17"/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50"/>
      <c r="B65" s="39">
        <v>340</v>
      </c>
      <c r="C65" s="11" t="s">
        <v>79</v>
      </c>
      <c r="D65" s="8">
        <f t="shared" si="1"/>
        <v>63862</v>
      </c>
      <c r="E65" s="8">
        <f>E68+E69+E70+E71+E72+E73+E74+E75+E76+E77+E78+E79+E80</f>
        <v>0</v>
      </c>
      <c r="F65" s="8">
        <f aca="true" t="shared" si="18" ref="F65:P65">F68+F69+F70+F71+F72+F73+F74+F75+F76+F77+F78+F79+F80</f>
        <v>0</v>
      </c>
      <c r="G65" s="8">
        <f t="shared" si="18"/>
        <v>0</v>
      </c>
      <c r="H65" s="8">
        <f t="shared" si="18"/>
        <v>20000</v>
      </c>
      <c r="I65" s="8">
        <f t="shared" si="18"/>
        <v>12000</v>
      </c>
      <c r="J65" s="8">
        <f t="shared" si="18"/>
        <v>0</v>
      </c>
      <c r="K65" s="8">
        <f t="shared" si="18"/>
        <v>4000</v>
      </c>
      <c r="L65" s="8">
        <f t="shared" si="18"/>
        <v>8000</v>
      </c>
      <c r="M65" s="8">
        <f t="shared" si="18"/>
        <v>14862</v>
      </c>
      <c r="N65" s="8">
        <f t="shared" si="18"/>
        <v>5000</v>
      </c>
      <c r="O65" s="8">
        <f t="shared" si="18"/>
        <v>0</v>
      </c>
      <c r="P65" s="8">
        <f t="shared" si="18"/>
        <v>0</v>
      </c>
    </row>
    <row r="66" spans="1:16" ht="12.75" customHeight="1" hidden="1">
      <c r="A66" s="50"/>
      <c r="B66" s="41"/>
      <c r="C66" s="31" t="s">
        <v>80</v>
      </c>
      <c r="D66" s="8">
        <f t="shared" si="1"/>
        <v>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 hidden="1">
      <c r="A67" s="50"/>
      <c r="B67" s="41"/>
      <c r="C67" s="31" t="s">
        <v>64</v>
      </c>
      <c r="D67" s="8">
        <f t="shared" si="1"/>
        <v>0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24">
      <c r="A68" s="21"/>
      <c r="B68" s="30"/>
      <c r="C68" s="27" t="s">
        <v>81</v>
      </c>
      <c r="D68" s="8">
        <f>E68+F68+G68+H68+I68+J68+K68+L68+M68+N68+O68+P68</f>
        <v>5000</v>
      </c>
      <c r="E68" s="8"/>
      <c r="F68" s="8"/>
      <c r="G68" s="8"/>
      <c r="H68" s="8"/>
      <c r="I68" s="8">
        <v>5000</v>
      </c>
      <c r="J68" s="8"/>
      <c r="K68" s="8"/>
      <c r="L68" s="8"/>
      <c r="M68" s="8"/>
      <c r="N68" s="8"/>
      <c r="O68" s="8"/>
      <c r="P68" s="8"/>
    </row>
    <row r="69" spans="1:16" ht="12.75">
      <c r="A69" s="21"/>
      <c r="B69" s="30"/>
      <c r="C69" s="27" t="s">
        <v>82</v>
      </c>
      <c r="D69" s="8">
        <f aca="true" t="shared" si="19" ref="D69:D80">E69+F69+G69+H69+I69+J69+K69+L69+M69+N69+O69+P69</f>
        <v>0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21"/>
      <c r="B70" s="30"/>
      <c r="C70" s="27" t="s">
        <v>83</v>
      </c>
      <c r="D70" s="8">
        <f t="shared" si="19"/>
        <v>0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24">
      <c r="A71" s="21"/>
      <c r="B71" s="30"/>
      <c r="C71" s="27" t="s">
        <v>84</v>
      </c>
      <c r="D71" s="8">
        <f t="shared" si="19"/>
        <v>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21"/>
      <c r="B72" s="30"/>
      <c r="C72" s="27" t="s">
        <v>85</v>
      </c>
      <c r="D72" s="8">
        <f t="shared" si="19"/>
        <v>3000</v>
      </c>
      <c r="E72" s="8"/>
      <c r="F72" s="8"/>
      <c r="G72" s="8"/>
      <c r="H72" s="8"/>
      <c r="I72" s="8"/>
      <c r="J72" s="8"/>
      <c r="K72" s="8"/>
      <c r="L72" s="8">
        <v>3000</v>
      </c>
      <c r="M72" s="8"/>
      <c r="N72" s="8"/>
      <c r="O72" s="8"/>
      <c r="P72" s="8"/>
    </row>
    <row r="73" spans="1:16" ht="24">
      <c r="A73" s="21"/>
      <c r="B73" s="30"/>
      <c r="C73" s="27" t="s">
        <v>86</v>
      </c>
      <c r="D73" s="8">
        <f t="shared" si="19"/>
        <v>9000</v>
      </c>
      <c r="E73" s="8"/>
      <c r="F73" s="8"/>
      <c r="G73" s="8"/>
      <c r="H73" s="8">
        <v>4000</v>
      </c>
      <c r="I73" s="8">
        <v>2000</v>
      </c>
      <c r="J73" s="8"/>
      <c r="K73" s="8"/>
      <c r="L73" s="8"/>
      <c r="M73" s="8"/>
      <c r="N73" s="8">
        <v>3000</v>
      </c>
      <c r="O73" s="8"/>
      <c r="P73" s="8"/>
    </row>
    <row r="74" spans="1:16" ht="24">
      <c r="A74" s="21"/>
      <c r="B74" s="30"/>
      <c r="C74" s="27" t="s">
        <v>87</v>
      </c>
      <c r="D74" s="8">
        <f t="shared" si="19"/>
        <v>5000</v>
      </c>
      <c r="E74" s="8"/>
      <c r="F74" s="8"/>
      <c r="G74" s="8"/>
      <c r="H74" s="8"/>
      <c r="I74" s="8">
        <v>5000</v>
      </c>
      <c r="J74" s="8"/>
      <c r="K74" s="8"/>
      <c r="L74" s="8"/>
      <c r="M74" s="8"/>
      <c r="N74" s="8"/>
      <c r="O74" s="8"/>
      <c r="P74" s="8"/>
    </row>
    <row r="75" spans="1:16" ht="24">
      <c r="A75" s="21"/>
      <c r="B75" s="30"/>
      <c r="C75" s="27" t="s">
        <v>88</v>
      </c>
      <c r="D75" s="8">
        <f t="shared" si="19"/>
        <v>27862</v>
      </c>
      <c r="E75" s="8"/>
      <c r="F75" s="8"/>
      <c r="G75" s="8"/>
      <c r="H75" s="8">
        <v>7000</v>
      </c>
      <c r="I75" s="8"/>
      <c r="J75" s="8"/>
      <c r="K75" s="8">
        <v>4000</v>
      </c>
      <c r="L75" s="8"/>
      <c r="M75" s="32">
        <v>14862</v>
      </c>
      <c r="N75" s="8">
        <v>2000</v>
      </c>
      <c r="O75" s="8"/>
      <c r="P75" s="8"/>
    </row>
    <row r="76" spans="1:16" ht="12.75">
      <c r="A76" s="21"/>
      <c r="B76" s="30"/>
      <c r="C76" s="27" t="s">
        <v>89</v>
      </c>
      <c r="D76" s="8">
        <f t="shared" si="19"/>
        <v>4000</v>
      </c>
      <c r="E76" s="8"/>
      <c r="F76" s="8"/>
      <c r="G76" s="8"/>
      <c r="H76" s="8">
        <v>4000</v>
      </c>
      <c r="I76" s="8"/>
      <c r="J76" s="8"/>
      <c r="K76" s="8"/>
      <c r="L76" s="8"/>
      <c r="M76" s="8"/>
      <c r="N76" s="8"/>
      <c r="O76" s="8"/>
      <c r="P76" s="8"/>
    </row>
    <row r="77" spans="1:16" ht="24">
      <c r="A77" s="21"/>
      <c r="B77" s="30"/>
      <c r="C77" s="25" t="s">
        <v>90</v>
      </c>
      <c r="D77" s="8">
        <f t="shared" si="19"/>
        <v>0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24">
      <c r="A78" s="21"/>
      <c r="B78" s="30"/>
      <c r="C78" s="27" t="s">
        <v>91</v>
      </c>
      <c r="D78" s="8">
        <f t="shared" si="19"/>
        <v>0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36">
      <c r="A79" s="21"/>
      <c r="B79" s="30"/>
      <c r="C79" s="27" t="s">
        <v>92</v>
      </c>
      <c r="D79" s="8">
        <f t="shared" si="19"/>
        <v>10000</v>
      </c>
      <c r="E79" s="8"/>
      <c r="F79" s="8"/>
      <c r="G79" s="8"/>
      <c r="H79" s="8">
        <v>5000</v>
      </c>
      <c r="I79" s="8"/>
      <c r="J79" s="8"/>
      <c r="K79" s="8"/>
      <c r="L79" s="8">
        <v>5000</v>
      </c>
      <c r="M79" s="8"/>
      <c r="N79" s="8"/>
      <c r="O79" s="8"/>
      <c r="P79" s="8"/>
    </row>
    <row r="80" spans="1:16" ht="12.75">
      <c r="A80" s="21"/>
      <c r="B80" s="30"/>
      <c r="C80" s="27" t="s">
        <v>93</v>
      </c>
      <c r="D80" s="8">
        <f t="shared" si="19"/>
        <v>0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3.5">
      <c r="A81" s="33"/>
      <c r="B81" s="37"/>
      <c r="C81" s="38" t="s">
        <v>94</v>
      </c>
      <c r="D81" s="8">
        <f>E81+F81+G81+H81+I81+J81+K81+L81+M81+N81+O81+P81</f>
        <v>9171747</v>
      </c>
      <c r="E81" s="8">
        <f>E25+E8</f>
        <v>738303</v>
      </c>
      <c r="F81" s="8">
        <f aca="true" t="shared" si="20" ref="F81:P81">F25+F8</f>
        <v>740403</v>
      </c>
      <c r="G81" s="8">
        <f t="shared" si="20"/>
        <v>740403</v>
      </c>
      <c r="H81" s="8">
        <f t="shared" si="20"/>
        <v>801803</v>
      </c>
      <c r="I81" s="8">
        <f t="shared" si="20"/>
        <v>1273198</v>
      </c>
      <c r="J81" s="8">
        <f t="shared" si="20"/>
        <v>1124555</v>
      </c>
      <c r="K81" s="8">
        <f t="shared" si="20"/>
        <v>375252</v>
      </c>
      <c r="L81" s="8">
        <f t="shared" si="20"/>
        <v>379252</v>
      </c>
      <c r="M81" s="8">
        <f t="shared" si="20"/>
        <v>755265</v>
      </c>
      <c r="N81" s="8">
        <f t="shared" si="20"/>
        <v>760403</v>
      </c>
      <c r="O81" s="8">
        <f t="shared" si="20"/>
        <v>740403</v>
      </c>
      <c r="P81" s="8">
        <f t="shared" si="20"/>
        <v>742507</v>
      </c>
    </row>
    <row r="82" spans="2:3" ht="12.75">
      <c r="B82" s="2"/>
      <c r="C82" s="2"/>
    </row>
    <row r="83" spans="2:3" ht="12.75">
      <c r="B83" s="2"/>
      <c r="C83" s="2"/>
    </row>
    <row r="84" spans="2:3" ht="12.75">
      <c r="B84" s="2"/>
      <c r="C84" s="2" t="s">
        <v>95</v>
      </c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2:3" ht="12.75">
      <c r="B90" s="2"/>
      <c r="C90" s="2"/>
    </row>
    <row r="91" spans="2:3" ht="12.75">
      <c r="B91" s="2"/>
      <c r="C91" s="2"/>
    </row>
    <row r="92" spans="2:3" ht="12.75">
      <c r="B92" s="2"/>
      <c r="C92" s="2"/>
    </row>
    <row r="93" spans="2:3" ht="12.75">
      <c r="B93" s="2"/>
      <c r="C93" s="2"/>
    </row>
    <row r="94" spans="2:3" ht="12.75">
      <c r="B94" s="2"/>
      <c r="C94" s="2"/>
    </row>
    <row r="95" spans="2:3" ht="12.75">
      <c r="B95" s="2"/>
      <c r="C95" s="2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</sheetData>
  <mergeCells count="30">
    <mergeCell ref="D1:J1"/>
    <mergeCell ref="D2:J2"/>
    <mergeCell ref="D4:J4"/>
    <mergeCell ref="A6:A7"/>
    <mergeCell ref="B6:C7"/>
    <mergeCell ref="D6:D7"/>
    <mergeCell ref="E6:G6"/>
    <mergeCell ref="H6:J6"/>
    <mergeCell ref="K6:M6"/>
    <mergeCell ref="N6:P6"/>
    <mergeCell ref="B8:C8"/>
    <mergeCell ref="A9:A11"/>
    <mergeCell ref="B11:C11"/>
    <mergeCell ref="B42:B48"/>
    <mergeCell ref="B49:B54"/>
    <mergeCell ref="A12:A20"/>
    <mergeCell ref="B12:B15"/>
    <mergeCell ref="B16:B17"/>
    <mergeCell ref="B18:B19"/>
    <mergeCell ref="B20:C20"/>
    <mergeCell ref="B55:B64"/>
    <mergeCell ref="B65:B67"/>
    <mergeCell ref="A21:A24"/>
    <mergeCell ref="B24:C24"/>
    <mergeCell ref="B25:C25"/>
    <mergeCell ref="A26:A67"/>
    <mergeCell ref="B26:B28"/>
    <mergeCell ref="B29:B32"/>
    <mergeCell ref="B33:B34"/>
    <mergeCell ref="B35:B41"/>
  </mergeCells>
  <printOptions/>
  <pageMargins left="0.75" right="0.75" top="1" bottom="1" header="0.5" footer="0.5"/>
  <pageSetup orientation="portrait" paperSize="9"/>
  <legacyDrawing r:id="rId13"/>
  <oleObjects>
    <oleObject progId="Equation.3" shapeId="272406" r:id="rId1"/>
    <oleObject progId="Equation.3" shapeId="272407" r:id="rId2"/>
    <oleObject progId="Equation.3" shapeId="272408" r:id="rId3"/>
    <oleObject progId="Equation.3" shapeId="272409" r:id="rId4"/>
    <oleObject progId="Equation.3" shapeId="272410" r:id="rId5"/>
    <oleObject progId="Equation.3" shapeId="272411" r:id="rId6"/>
    <oleObject progId="Equation.3" shapeId="272412" r:id="rId7"/>
    <oleObject progId="Equation.3" shapeId="272413" r:id="rId8"/>
    <oleObject progId="Equation.3" shapeId="272414" r:id="rId9"/>
    <oleObject progId="Equation.3" shapeId="272415" r:id="rId10"/>
    <oleObject progId="Equation.3" shapeId="272416" r:id="rId11"/>
    <oleObject progId="Equation.3" shapeId="272417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Медведева</cp:lastModifiedBy>
  <dcterms:created xsi:type="dcterms:W3CDTF">1996-10-08T23:32:33Z</dcterms:created>
  <dcterms:modified xsi:type="dcterms:W3CDTF">2014-12-29T02:15:15Z</dcterms:modified>
  <cp:category/>
  <cp:version/>
  <cp:contentType/>
  <cp:contentStatus/>
</cp:coreProperties>
</file>